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CUARTO TRIMESTRE 2022\DIGITAL\"/>
    </mc:Choice>
  </mc:AlternateContent>
  <bookViews>
    <workbookView xWindow="0" yWindow="0" windowWidth="23040" windowHeight="9525" tabRatio="863" activeTab="10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114" i="62" l="1"/>
  <c r="D114" i="62"/>
  <c r="D111" i="62"/>
  <c r="D110" i="62" s="1"/>
  <c r="C111" i="62"/>
  <c r="C110" i="62" s="1"/>
  <c r="D105" i="62"/>
  <c r="D104" i="62" s="1"/>
  <c r="C105" i="62"/>
  <c r="C104" i="62" s="1"/>
  <c r="D49" i="62"/>
  <c r="C49" i="62"/>
  <c r="D20" i="62" l="1"/>
  <c r="C20" i="62"/>
  <c r="D116" i="62" l="1"/>
  <c r="D113" i="62" s="1"/>
  <c r="C116" i="62"/>
  <c r="C113" i="62" s="1"/>
  <c r="D98" i="62"/>
  <c r="C98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F38" i="65"/>
  <c r="F37" i="65"/>
  <c r="D96" i="62"/>
  <c r="D95" i="62" s="1"/>
  <c r="F35" i="65" l="1"/>
  <c r="F34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8" i="60" l="1"/>
  <c r="C206" i="60"/>
  <c r="D15" i="62" l="1"/>
  <c r="C15" i="62"/>
  <c r="C41" i="59"/>
  <c r="C32" i="59"/>
  <c r="C9" i="60" l="1"/>
  <c r="C96" i="62" l="1"/>
  <c r="C95" i="62" s="1"/>
  <c r="C219" i="60"/>
  <c r="C218" i="60" s="1"/>
  <c r="C204" i="60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6" i="62"/>
  <c r="C86" i="62"/>
  <c r="D84" i="62"/>
  <c r="C84" i="62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8" i="60" l="1"/>
  <c r="C58" i="60"/>
  <c r="C63" i="62"/>
  <c r="C48" i="62" s="1"/>
  <c r="C126" i="62" s="1"/>
  <c r="D63" i="62"/>
  <c r="D48" i="62" s="1"/>
  <c r="D126" i="62" s="1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5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<sst xmlns="http://schemas.openxmlformats.org/spreadsheetml/2006/main" count="994" uniqueCount="680">
  <si>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</si>
  <si>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</si>
  <si>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</si>
  <si>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</si>
  <si>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</si>
  <si>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</si>
  <si>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</si>
  <si>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</si>
  <si>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</si>
  <si>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</si>
  <si>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</si>
  <si>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</si>
  <si>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</si>
  <si>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</si>
  <si>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</si>
  <si>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</si>
  <si>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</si>
  <si>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</si>
  <si>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</si>
  <si>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</si>
  <si>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</si>
  <si>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</si>
  <si>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</si>
  <si>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</si>
  <si>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</si>
  <si>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</si>
  <si>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</si>
  <si>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</si>
  <si>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</si>
  <si>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</si>
  <si>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</si>
  <si>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</si>
  <si>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</si>
  <si>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</si>
  <si>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</si>
  <si>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</si>
  <si>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</si>
  <si>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</si>
  <si>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</si>
  <si>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</si>
  <si>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</si>
  <si>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</si>
  <si>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</si>
  <si>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</si>
  <si>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</si>
  <si>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</si>
  <si>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</si>
  <si>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</si>
  <si>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</si>
  <si>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</si>
  <si>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</si>
  <si>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</si>
  <si>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</si>
  <si>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</si>
  <si>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</si>
  <si>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</si>
  <si>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</si>
  <si>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</si>
  <si>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</si>
  <si>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</si>
  <si>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</si>
  <si>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</si>
  <si>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</si>
  <si>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</si>
  <si>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</si>
  <si>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</si>
  <si>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</si>
  <si>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</si>
  <si>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</si>
  <si>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</si>
  <si>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</si>
  <si>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</si>
  <si>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</si>
  <si>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</si>
  <si>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</si>
  <si>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</si>
  <si>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</si>
  <si>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</si>
  <si>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</si>
  <si>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</si>
  <si>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</si>
  <si>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</si>
  <si>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</si>
  <si>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</si>
  <si>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</si>
  <si>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</si>
  <si>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</si>
  <si>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</si>
  <si>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</si>
  <si>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</si>
  <si>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</si>
  <si>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</si>
  <si>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</si>
  <si>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</si>
  <si>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</si>
  <si>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</si>
  <si>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</si>
  <si>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</si>
  <si>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</si>
  <si>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</si>
  <si>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</si>
  <si>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</si>
  <si>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</si>
  <si>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</si>
  <si>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</si>
  <si>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</si>
  <si>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</si>
  <si>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</si>
  <si>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</si>
  <si>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</si>
  <si>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</si>
  <si>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</si>
  <si>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</si>
  <si>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</si>
  <si>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</si>
  <si>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</si>
  <si>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</si>
  <si>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</si>
  <si>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</si>
  <si>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</si>
  <si>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</si>
  <si>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</si>
  <si>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</si>
  <si>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</si>
  <si>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</si>
  <si>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</si>
  <si>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</si>
  <si>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</si>
  <si>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</si>
  <si>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</si>
  <si>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</si>
  <si>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</si>
  <si>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</si>
  <si>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</si>
  <si>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</si>
  <si>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</si>
  <si>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</si>
  <si>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</si>
  <si>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</si>
  <si>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</si>
  <si>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</si>
  <si>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</si>
  <si>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</si>
  <si>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</si>
  <si>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</si>
  <si>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</si>
  <si>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</si>
  <si>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</si>
  <si>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</si>
  <si>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</si>
  <si>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</si>
  <si>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</si>
  <si>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</si>
  <si>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</si>
  <si>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</si>
  <si>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</si>
  <si>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</si>
  <si>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</si>
  <si>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</si>
  <si>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</si>
  <si>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</si>
  <si>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</si>
  <si>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</si>
  <si>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</si>
  <si>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</si>
  <si>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</si>
  <si>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</si>
  <si>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</si>
  <si>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</si>
  <si>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</si>
  <si>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</si>
  <si>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</si>
  <si>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</si>
  <si>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</si>
  <si>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</si>
  <si>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</si>
  <si>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</si>
  <si>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</si>
  <si>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</si>
  <si>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</si>
  <si>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</si>
  <si>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</si>
  <si>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</si>
  <si>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</si>
  <si>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</si>
  <si>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</si>
  <si>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</si>
  <si>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</si>
  <si>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</si>
  <si>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</si>
  <si>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</si>
  <si>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</si>
  <si>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</si>
  <si>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</si>
  <si>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</si>
  <si>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</si>
  <si>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</si>
  <si>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</si>
  <si>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</si>
  <si>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</si>
  <si>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</si>
  <si>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</si>
  <si>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</si>
  <si>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</si>
  <si>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</si>
  <si>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</si>
  <si>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</si>
  <si>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</si>
  <si>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</si>
  <si>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</si>
  <si>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</si>
  <si>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</si>
  <si>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</si>
  <si>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</si>
  <si>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</si>
  <si>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</si>
  <si>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</si>
  <si>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</si>
  <si>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</si>
  <si>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</si>
  <si>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</si>
  <si>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</si>
  <si>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</si>
  <si>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</si>
  <si>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</si>
  <si>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</si>
  <si>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</si>
  <si>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</si>
  <si>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</si>
  <si>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</si>
  <si>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</si>
  <si>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</si>
  <si>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</si>
  <si>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</si>
  <si>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</si>
  <si>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</si>
  <si>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</si>
  <si>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</si>
  <si>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</si>
  <si>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</si>
  <si>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</si>
  <si>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</si>
  <si>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</si>
  <si>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</si>
  <si>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</si>
  <si>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</si>
  <si>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</si>
  <si>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</si>
  <si>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</si>
  <si>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</si>
  <si>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</si>
  <si>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</si>
  <si>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</si>
  <si>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</si>
  <si>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</si>
  <si>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</si>
  <si>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</si>
  <si>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</si>
  <si>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</si>
  <si>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</si>
  <si>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</si>
  <si>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</si>
  <si>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</si>
  <si>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</si>
  <si>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</si>
  <si>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</si>
  <si>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</si>
  <si>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</si>
  <si>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</si>
  <si>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</si>
  <si>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</si>
  <si>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</si>
  <si>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</si>
  <si>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</si>
  <si>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</si>
  <si>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</si>
  <si>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</si>
  <si>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</si>
  <si>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</si>
  <si>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</si>
  <si>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</si>
  <si>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</si>
  <si>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</si>
  <si>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</si>
  <si>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</si>
  <si>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</si>
  <si>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</si>
  <si>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</si>
  <si>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</si>
  <si>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</si>
  <si>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</si>
  <si>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</si>
  <si>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</si>
  <si>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</si>
  <si>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</si>
  <si>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</si>
  <si>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</si>
  <si>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</si>
  <si>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</si>
  <si>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</si>
  <si>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</si>
  <si>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</si>
  <si>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</si>
  <si>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</si>
  <si>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</si>
  <si>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</si>
  <si>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</si>
  <si>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</si>
  <si>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</si>
  <si>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</si>
  <si>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</si>
  <si>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</si>
  <si>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</si>
  <si>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</si>
  <si>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</si>
  <si>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</si>
  <si>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</si>
  <si>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</si>
  <si>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</si>
  <si>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</si>
  <si>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</si>
  <si>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</si>
  <si>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</si>
  <si>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</si>
  <si>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</si>
  <si>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</si>
  <si>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</si>
  <si>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</si>
  <si>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</si>
  <si>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</si>
  <si>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</si>
  <si>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</si>
  <si>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</si>
  <si>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</si>
  <si>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</si>
  <si>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</si>
  <si>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</si>
  <si>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</si>
  <si>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</si>
  <si>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</si>
  <si>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</si>
  <si>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</si>
  <si>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</si>
  <si>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</si>
  <si>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</si>
  <si>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</si>
  <si>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</si>
  <si>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</si>
  <si>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</si>
  <si>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</si>
  <si>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</si>
  <si>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</si>
  <si>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</si>
  <si>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</si>
  <si>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</si>
  <si>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</si>
  <si>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</si>
  <si>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</si>
  <si>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</si>
  <si>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</si>
  <si>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</si>
  <si>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</si>
  <si>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</si>
  <si>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</si>
  <si>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</si>
  <si>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</si>
  <si>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</si>
  <si>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</si>
  <si>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</si>
  <si>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</si>
  <si>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</si>
  <si>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</si>
  <si>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</si>
  <si>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</si>
  <si>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</si>
  <si>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</si>
  <si>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</si>
  <si>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</si>
  <si>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</si>
  <si>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</si>
  <si>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</si>
  <si>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</si>
  <si>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</si>
  <si>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</si>
  <si>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</si>
  <si>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</si>
  <si>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</si>
  <si>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</si>
  <si>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</si>
  <si>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</si>
  <si>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</si>
  <si>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</si>
  <si>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</si>
  <si>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</si>
  <si>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</si>
  <si>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</si>
  <si>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</si>
  <si>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</si>
  <si>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</si>
  <si>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</si>
  <si>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</si>
  <si>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</si>
  <si>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</si>
  <si>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</si>
  <si>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</si>
  <si>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</si>
  <si>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</si>
  <si>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</si>
  <si>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</si>
  <si>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</si>
  <si>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</si>
  <si>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</si>
  <si>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</si>
  <si>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</si>
  <si>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</si>
  <si>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</si>
  <si>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</si>
  <si>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</si>
  <si>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</si>
  <si>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</si>
  <si>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</si>
  <si>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</si>
  <si>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</si>
  <si>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</si>
  <si>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</si>
  <si>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</si>
  <si>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</si>
  <si>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</si>
  <si>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</si>
  <si>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</si>
  <si>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</si>
  <si>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</si>
  <si>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</si>
  <si>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</si>
  <si>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</si>
  <si>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</si>
  <si>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</si>
  <si>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</si>
  <si>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</si>
  <si>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</si>
  <si>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</si>
  <si>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</si>
  <si>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</si>
  <si>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</si>
  <si>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</si>
  <si>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</si>
  <si>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</si>
  <si>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</si>
  <si>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</si>
  <si>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</si>
  <si>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</si>
  <si>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</si>
  <si>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</si>
  <si>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</si>
  <si>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</si>
  <si>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</si>
  <si>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</si>
  <si>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</si>
  <si>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</si>
  <si>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</si>
  <si>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</si>
  <si>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</si>
  <si>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</si>
  <si>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</si>
  <si>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</si>
  <si>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</si>
  <si>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</si>
  <si>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</si>
  <si>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</si>
  <si>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</si>
  <si>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</si>
  <si>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</si>
  <si>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</si>
  <si>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</si>
  <si>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</si>
  <si>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</si>
  <si>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</si>
  <si>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</si>
  <si>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</si>
  <si>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</si>
  <si>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</si>
  <si>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</si>
  <si>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</si>
  <si>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</si>
  <si>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</si>
  <si>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</si>
  <si>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</si>
  <si>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</si>
  <si>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</si>
  <si>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</si>
  <si>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</si>
  <si>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</si>
  <si>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</si>
  <si>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</si>
  <si>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</si>
  <si>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</si>
  <si>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</si>
  <si>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</si>
  <si>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</si>
  <si>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</si>
  <si>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</si>
  <si>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</si>
  <si>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</si>
  <si>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</si>
  <si>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</si>
  <si>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</si>
  <si>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</si>
  <si>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</si>
  <si>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</si>
  <si>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</si>
  <si>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</si>
  <si>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</si>
  <si>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</si>
  <si>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</si>
  <si>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</si>
  <si>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</si>
  <si>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</si>
  <si>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</si>
  <si>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</si>
  <si>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</si>
  <si>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</si>
  <si>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</si>
  <si>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</si>
  <si>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</si>
  <si>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</si>
  <si>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</si>
  <si>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</si>
  <si>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</si>
  <si>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</si>
  <si>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</si>
  <si>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</si>
  <si>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</si>
  <si>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</si>
  <si>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</si>
  <si>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</si>
  <si>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</si>
  <si>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</si>
  <si>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</si>
  <si>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</si>
  <si>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</si>
  <si>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</si>
  <si>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</si>
  <si>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</si>
  <si>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</si>
  <si>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</si>
  <si>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</si>
  <si>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</si>
  <si>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</si>
  <si>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</si>
  <si>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</si>
  <si>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</si>
  <si>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</si>
  <si>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</si>
  <si>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</si>
  <si>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</si>
  <si>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</si>
  <si>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</si>
  <si>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</si>
  <si>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</si>
  <si>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</si>
  <si>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</si>
  <si>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</si>
  <si>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</si>
  <si>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</si>
  <si>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</si>
  <si>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</si>
  <si>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</si>
  <si>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</si>
  <si>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</si>
  <si>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</si>
  <si>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</si>
  <si>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</si>
  <si>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</si>
  <si>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</si>
  <si>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</si>
  <si>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</si>
  <si>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</si>
  <si>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</si>
  <si>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</si>
  <si>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</si>
  <si>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</si>
  <si>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</si>
  <si>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</si>
  <si>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</si>
  <si>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</si>
  <si>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</si>
  <si>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</si>
  <si>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</si>
  <si>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</si>
  <si>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</si>
  <si>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</si>
  <si>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</si>
  <si>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</si>
  <si>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</si>
  <si>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</si>
  <si>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</si>
  <si>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</si>
  <si>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</si>
  <si>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</si>
  <si>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</si>
  <si>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</si>
  <si>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</si>
  <si>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</si>
  <si>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</si>
  <si>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</si>
  <si>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</si>
  <si>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</si>
  <si>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</si>
  <si>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</si>
  <si>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</si>
  <si>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</si>
  <si>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</si>
  <si>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</si>
  <si>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</si>
  <si>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</si>
  <si>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</si>
  <si>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</si>
  <si>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</si>
  <si>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</si>
  <si>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</si>
  <si>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</si>
  <si>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</si>
  <si>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</si>
  <si>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</si>
  <si>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</si>
  <si>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</si>
  <si>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</si>
  <si>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</si>
  <si>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</si>
  <si>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</si>
  <si>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</si>
  <si>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</si>
  <si>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</si>
  <si>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</si>
  <si>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</si>
  <si>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</si>
  <si>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</si>
  <si>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</si>
  <si>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</si>
  <si>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</si>
  <si>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</si>
  <si>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</si>
  <si>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</si>
  <si>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</si>
  <si>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</si>
  <si>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</si>
  <si>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</si>
  <si>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</si>
  <si>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</si>
  <si>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</si>
  <si>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</si>
  <si>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</si>
  <si>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</si>
  <si>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</si>
  <si>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</si>
  <si>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</si>
  <si>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</si>
  <si>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</si>
  <si>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</si>
  <si>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</si>
  <si>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</si>
  <si>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</si>
  <si>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</si>
  <si>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</si>
  <si>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</si>
  <si>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</si>
  <si>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</si>
  <si>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</si>
  <si>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</si>
  <si>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</si>
  <si>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</si>
  <si>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</si>
  <si>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Sistema para el Desarrollo Integral de la Familia del Municipio de San Felipe, Gto.</t>
  </si>
  <si>
    <t>Correspondiente del 1 de Enero 31 de Diciembre de 2022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</si>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</sst>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9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Border="1" applyAlignment="1" applyProtection="1">
      <alignment horizontal="left" vertical="top" wrapText="1" indent="2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3" fillId="0" borderId="0" xfId="3" applyFont="1" applyAlignment="1" applyProtection="1">
      <alignment horizontal="left" vertical="top" wrapTex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4" fillId="0" borderId="0" xfId="3" applyAlignment="1" applyProtection="1">
      <alignment horizontal="left" vertical="top" indent="1"/>
      <protection locked="0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50"/>
  <sheetViews>
    <sheetView zoomScaleNormal="100" zoomScaleSheetLayoutView="100" workbookViewId="0">
      <pane ySplit="5" topLeftCell="A18" activePane="bottomLeft" state="frozen"/>
      <selection activeCell="A14" sqref="A14:B14"/>
      <selection pane="bottomLeft" activeCell="B46" sqref="B46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69" t="s">
        <v>672</v>
      </c>
      <c r="B1" s="169"/>
      <c r="C1" s="17"/>
      <c r="D1" s="14" t="s">
        <v>614</v>
      </c>
      <c r="E1" s="15">
        <v>2022</v>
      </c>
    </row>
    <row r="2" spans="1:5" ht="18.95" customHeight="1" x14ac:dyDescent="0.2">
      <c r="A2" s="170" t="s">
        <v>613</v>
      </c>
      <c r="B2" s="170"/>
      <c r="C2" s="36"/>
      <c r="D2" s="14" t="s">
        <v>615</v>
      </c>
      <c r="E2" s="17" t="s">
        <v>620</v>
      </c>
    </row>
    <row r="3" spans="1:5" ht="18.95" customHeight="1" x14ac:dyDescent="0.2">
      <c r="A3" s="171" t="s">
        <v>673</v>
      </c>
      <c r="B3" s="171"/>
      <c r="C3" s="17"/>
      <c r="D3" s="14" t="s">
        <v>616</v>
      </c>
      <c r="E3" s="15">
        <v>4</v>
      </c>
    </row>
    <row r="4" spans="1:5" s="93" customFormat="1" ht="18.95" customHeight="1" x14ac:dyDescent="0.2">
      <c r="A4" s="171" t="s">
        <v>635</v>
      </c>
      <c r="B4" s="171"/>
      <c r="C4" s="171"/>
      <c r="D4" s="171"/>
      <c r="E4" s="171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133</v>
      </c>
      <c r="B13" s="46" t="s">
        <v>591</v>
      </c>
    </row>
    <row r="14" spans="1:5" x14ac:dyDescent="0.2">
      <c r="A14" s="45" t="s">
        <v>7</v>
      </c>
      <c r="B14" s="46" t="s">
        <v>592</v>
      </c>
    </row>
    <row r="15" spans="1:5" x14ac:dyDescent="0.2">
      <c r="A15" s="45" t="s">
        <v>8</v>
      </c>
      <c r="B15" s="46" t="s">
        <v>132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593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185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577</v>
      </c>
      <c r="B24" s="95" t="s">
        <v>306</v>
      </c>
    </row>
    <row r="25" spans="1:2" x14ac:dyDescent="0.2">
      <c r="A25" s="94" t="s">
        <v>578</v>
      </c>
      <c r="B25" s="95" t="s">
        <v>579</v>
      </c>
    </row>
    <row r="26" spans="1:2" s="93" customFormat="1" x14ac:dyDescent="0.2">
      <c r="A26" s="94" t="s">
        <v>580</v>
      </c>
      <c r="B26" s="95" t="s">
        <v>343</v>
      </c>
    </row>
    <row r="27" spans="1:2" x14ac:dyDescent="0.2">
      <c r="A27" s="94" t="s">
        <v>581</v>
      </c>
      <c r="B27" s="95" t="s">
        <v>360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4" x14ac:dyDescent="0.2">
      <c r="A33" s="7"/>
      <c r="B33" s="10"/>
    </row>
    <row r="34" spans="1:4" x14ac:dyDescent="0.2">
      <c r="A34" s="7"/>
      <c r="B34" s="9"/>
    </row>
    <row r="35" spans="1:4" x14ac:dyDescent="0.2">
      <c r="A35" s="45" t="s">
        <v>48</v>
      </c>
      <c r="B35" s="46" t="s">
        <v>43</v>
      </c>
    </row>
    <row r="36" spans="1:4" x14ac:dyDescent="0.2">
      <c r="A36" s="45" t="s">
        <v>49</v>
      </c>
      <c r="B36" s="46" t="s">
        <v>44</v>
      </c>
    </row>
    <row r="37" spans="1:4" x14ac:dyDescent="0.2">
      <c r="A37" s="7"/>
      <c r="B37" s="10"/>
    </row>
    <row r="38" spans="1:4" x14ac:dyDescent="0.2">
      <c r="A38" s="7"/>
      <c r="B38" s="8" t="s">
        <v>46</v>
      </c>
    </row>
    <row r="39" spans="1:4" x14ac:dyDescent="0.2">
      <c r="A39" s="7" t="s">
        <v>47</v>
      </c>
      <c r="B39" s="46" t="s">
        <v>32</v>
      </c>
    </row>
    <row r="40" spans="1:4" x14ac:dyDescent="0.2">
      <c r="A40" s="7"/>
      <c r="B40" s="46" t="s">
        <v>636</v>
      </c>
    </row>
    <row r="41" spans="1:4" ht="12" thickBot="1" x14ac:dyDescent="0.25">
      <c r="A41" s="11"/>
      <c r="B41" s="12"/>
    </row>
    <row r="44" spans="1:4" x14ac:dyDescent="0.2">
      <c r="B44" s="93" t="s">
        <v>637</v>
      </c>
    </row>
    <row r="48" spans="1:4" x14ac:dyDescent="0.2">
      <c r="B48" s="166" t="s">
        <v>674</v>
      </c>
      <c r="C48" s="172" t="s">
        <v>675</v>
      </c>
      <c r="D48" s="172"/>
    </row>
    <row r="49" spans="2:4" x14ac:dyDescent="0.2">
      <c r="B49" s="167" t="s">
        <v>676</v>
      </c>
      <c r="C49" s="168" t="s">
        <v>677</v>
      </c>
      <c r="D49" s="3"/>
    </row>
    <row r="50" spans="2:4" x14ac:dyDescent="0.2">
      <c r="B50" s="166" t="s">
        <v>678</v>
      </c>
      <c r="C50" s="168" t="s">
        <v>679</v>
      </c>
      <c r="D50" s="3"/>
    </row>
  </sheetData>
  <sheetProtection formatCells="0" formatColumns="0" formatRows="0" autoFilter="0" pivotTables="0"/>
  <mergeCells count="5">
    <mergeCell ref="A1:B1"/>
    <mergeCell ref="A2:B2"/>
    <mergeCell ref="A3:B3"/>
    <mergeCell ref="A4:E4"/>
    <mergeCell ref="C48:D48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workbookViewId="0">
      <selection activeCell="B30" sqref="B30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6" t="s">
        <v>672</v>
      </c>
      <c r="B1" s="177"/>
      <c r="C1" s="178"/>
    </row>
    <row r="2" spans="1:3" s="37" customFormat="1" ht="18" customHeight="1" x14ac:dyDescent="0.25">
      <c r="A2" s="179" t="s">
        <v>625</v>
      </c>
      <c r="B2" s="180"/>
      <c r="C2" s="181"/>
    </row>
    <row r="3" spans="1:3" s="37" customFormat="1" ht="18" customHeight="1" x14ac:dyDescent="0.25">
      <c r="A3" s="179" t="s">
        <v>673</v>
      </c>
      <c r="B3" s="182"/>
      <c r="C3" s="181"/>
    </row>
    <row r="4" spans="1:3" s="40" customFormat="1" ht="18" customHeight="1" x14ac:dyDescent="0.2">
      <c r="A4" s="183" t="s">
        <v>626</v>
      </c>
      <c r="B4" s="184"/>
      <c r="C4" s="185"/>
    </row>
    <row r="5" spans="1:3" s="38" customFormat="1" x14ac:dyDescent="0.2">
      <c r="A5" s="58" t="s">
        <v>525</v>
      </c>
      <c r="B5" s="58"/>
      <c r="C5" s="145">
        <v>17870439.43</v>
      </c>
    </row>
    <row r="6" spans="1:3" x14ac:dyDescent="0.2">
      <c r="A6" s="59"/>
      <c r="B6" s="60"/>
      <c r="C6" s="61"/>
    </row>
    <row r="7" spans="1:3" x14ac:dyDescent="0.2">
      <c r="A7" s="68" t="s">
        <v>526</v>
      </c>
      <c r="B7" s="68"/>
      <c r="C7" s="146">
        <f>SUM(C8:C13)</f>
        <v>0</v>
      </c>
    </row>
    <row r="8" spans="1:3" x14ac:dyDescent="0.2">
      <c r="A8" s="76" t="s">
        <v>527</v>
      </c>
      <c r="B8" s="75" t="s">
        <v>344</v>
      </c>
      <c r="C8" s="147">
        <v>0</v>
      </c>
    </row>
    <row r="9" spans="1:3" x14ac:dyDescent="0.2">
      <c r="A9" s="62" t="s">
        <v>528</v>
      </c>
      <c r="B9" s="63" t="s">
        <v>537</v>
      </c>
      <c r="C9" s="147">
        <v>0</v>
      </c>
    </row>
    <row r="10" spans="1:3" x14ac:dyDescent="0.2">
      <c r="A10" s="62" t="s">
        <v>529</v>
      </c>
      <c r="B10" s="63" t="s">
        <v>352</v>
      </c>
      <c r="C10" s="147">
        <v>0</v>
      </c>
    </row>
    <row r="11" spans="1:3" x14ac:dyDescent="0.2">
      <c r="A11" s="62" t="s">
        <v>530</v>
      </c>
      <c r="B11" s="63" t="s">
        <v>353</v>
      </c>
      <c r="C11" s="147">
        <v>0</v>
      </c>
    </row>
    <row r="12" spans="1:3" x14ac:dyDescent="0.2">
      <c r="A12" s="62" t="s">
        <v>531</v>
      </c>
      <c r="B12" s="63" t="s">
        <v>354</v>
      </c>
      <c r="C12" s="147">
        <v>0</v>
      </c>
    </row>
    <row r="13" spans="1:3" x14ac:dyDescent="0.2">
      <c r="A13" s="64" t="s">
        <v>532</v>
      </c>
      <c r="B13" s="65" t="s">
        <v>533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83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536</v>
      </c>
      <c r="C16" s="147">
        <v>0</v>
      </c>
    </row>
    <row r="17" spans="1:4" x14ac:dyDescent="0.2">
      <c r="A17" s="70">
        <v>3.2</v>
      </c>
      <c r="B17" s="63" t="s">
        <v>534</v>
      </c>
      <c r="C17" s="147">
        <v>0</v>
      </c>
    </row>
    <row r="18" spans="1:4" x14ac:dyDescent="0.2">
      <c r="A18" s="70">
        <v>3.3</v>
      </c>
      <c r="B18" s="65" t="s">
        <v>535</v>
      </c>
      <c r="C18" s="148">
        <v>0</v>
      </c>
    </row>
    <row r="19" spans="1:4" x14ac:dyDescent="0.2">
      <c r="A19" s="59"/>
      <c r="B19" s="71"/>
      <c r="C19" s="72"/>
    </row>
    <row r="20" spans="1:4" x14ac:dyDescent="0.2">
      <c r="A20" s="73" t="s">
        <v>82</v>
      </c>
      <c r="B20" s="73"/>
      <c r="C20" s="145">
        <f>C5+C7-C15</f>
        <v>17870439.43</v>
      </c>
    </row>
    <row r="22" spans="1:4" x14ac:dyDescent="0.2">
      <c r="B22" s="39" t="s">
        <v>637</v>
      </c>
    </row>
    <row r="26" spans="1:4" x14ac:dyDescent="0.2">
      <c r="B26" s="166" t="s">
        <v>674</v>
      </c>
      <c r="C26" s="172" t="s">
        <v>675</v>
      </c>
      <c r="D26" s="172"/>
    </row>
    <row r="27" spans="1:4" x14ac:dyDescent="0.2">
      <c r="B27" s="167" t="s">
        <v>676</v>
      </c>
      <c r="C27" s="168" t="s">
        <v>677</v>
      </c>
      <c r="D27" s="3"/>
    </row>
    <row r="28" spans="1:4" x14ac:dyDescent="0.2">
      <c r="B28" s="166" t="s">
        <v>678</v>
      </c>
      <c r="C28" s="168" t="s">
        <v>679</v>
      </c>
      <c r="D28" s="3"/>
    </row>
  </sheetData>
  <mergeCells count="5">
    <mergeCell ref="A1:C1"/>
    <mergeCell ref="A2:C2"/>
    <mergeCell ref="A3:C3"/>
    <mergeCell ref="A4:C4"/>
    <mergeCell ref="C26:D26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showGridLines="0" tabSelected="1" workbookViewId="0">
      <selection activeCell="B42" sqref="B42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6" t="s">
        <v>672</v>
      </c>
      <c r="B1" s="187"/>
      <c r="C1" s="188"/>
    </row>
    <row r="2" spans="1:3" s="41" customFormat="1" ht="18.95" customHeight="1" x14ac:dyDescent="0.25">
      <c r="A2" s="189" t="s">
        <v>627</v>
      </c>
      <c r="B2" s="190"/>
      <c r="C2" s="191"/>
    </row>
    <row r="3" spans="1:3" s="41" customFormat="1" ht="18.95" customHeight="1" x14ac:dyDescent="0.25">
      <c r="A3" s="189" t="s">
        <v>673</v>
      </c>
      <c r="B3" s="192"/>
      <c r="C3" s="191"/>
    </row>
    <row r="4" spans="1:3" s="42" customFormat="1" x14ac:dyDescent="0.2">
      <c r="A4" s="183" t="s">
        <v>626</v>
      </c>
      <c r="B4" s="184"/>
      <c r="C4" s="185"/>
    </row>
    <row r="5" spans="1:3" x14ac:dyDescent="0.2">
      <c r="A5" s="84" t="s">
        <v>538</v>
      </c>
      <c r="B5" s="58"/>
      <c r="C5" s="149">
        <v>17096800.300000001</v>
      </c>
    </row>
    <row r="6" spans="1:3" x14ac:dyDescent="0.2">
      <c r="A6" s="78"/>
      <c r="B6" s="60"/>
      <c r="C6" s="79"/>
    </row>
    <row r="7" spans="1:3" x14ac:dyDescent="0.2">
      <c r="A7" s="68" t="s">
        <v>539</v>
      </c>
      <c r="B7" s="80"/>
      <c r="C7" s="146">
        <f>SUM(C8:C28)</f>
        <v>70119.180000000008</v>
      </c>
    </row>
    <row r="8" spans="1:3" x14ac:dyDescent="0.2">
      <c r="A8" s="128">
        <v>2.1</v>
      </c>
      <c r="B8" s="85" t="s">
        <v>372</v>
      </c>
      <c r="C8" s="150">
        <v>0</v>
      </c>
    </row>
    <row r="9" spans="1:3" x14ac:dyDescent="0.2">
      <c r="A9" s="128">
        <v>2.2000000000000002</v>
      </c>
      <c r="B9" s="85" t="s">
        <v>369</v>
      </c>
      <c r="C9" s="150">
        <v>0</v>
      </c>
    </row>
    <row r="10" spans="1:3" x14ac:dyDescent="0.2">
      <c r="A10" s="90">
        <v>2.2999999999999998</v>
      </c>
      <c r="B10" s="77" t="s">
        <v>239</v>
      </c>
      <c r="C10" s="150">
        <v>43579.98</v>
      </c>
    </row>
    <row r="11" spans="1:3" x14ac:dyDescent="0.2">
      <c r="A11" s="90">
        <v>2.4</v>
      </c>
      <c r="B11" s="77" t="s">
        <v>240</v>
      </c>
      <c r="C11" s="150">
        <v>0</v>
      </c>
    </row>
    <row r="12" spans="1:3" x14ac:dyDescent="0.2">
      <c r="A12" s="90">
        <v>2.5</v>
      </c>
      <c r="B12" s="77" t="s">
        <v>241</v>
      </c>
      <c r="C12" s="150">
        <v>22050</v>
      </c>
    </row>
    <row r="13" spans="1:3" x14ac:dyDescent="0.2">
      <c r="A13" s="90">
        <v>2.6</v>
      </c>
      <c r="B13" s="77" t="s">
        <v>242</v>
      </c>
      <c r="C13" s="150">
        <v>0</v>
      </c>
    </row>
    <row r="14" spans="1:3" x14ac:dyDescent="0.2">
      <c r="A14" s="90">
        <v>2.7</v>
      </c>
      <c r="B14" s="77" t="s">
        <v>243</v>
      </c>
      <c r="C14" s="150">
        <v>0</v>
      </c>
    </row>
    <row r="15" spans="1:3" x14ac:dyDescent="0.2">
      <c r="A15" s="90">
        <v>2.8</v>
      </c>
      <c r="B15" s="77" t="s">
        <v>244</v>
      </c>
      <c r="C15" s="150">
        <v>0</v>
      </c>
    </row>
    <row r="16" spans="1:3" x14ac:dyDescent="0.2">
      <c r="A16" s="90">
        <v>2.9</v>
      </c>
      <c r="B16" s="77" t="s">
        <v>246</v>
      </c>
      <c r="C16" s="150">
        <v>0</v>
      </c>
    </row>
    <row r="17" spans="1:3" x14ac:dyDescent="0.2">
      <c r="A17" s="90" t="s">
        <v>540</v>
      </c>
      <c r="B17" s="77" t="s">
        <v>541</v>
      </c>
      <c r="C17" s="150">
        <v>0</v>
      </c>
    </row>
    <row r="18" spans="1:3" x14ac:dyDescent="0.2">
      <c r="A18" s="90" t="s">
        <v>570</v>
      </c>
      <c r="B18" s="77" t="s">
        <v>248</v>
      </c>
      <c r="C18" s="150">
        <v>4489.2</v>
      </c>
    </row>
    <row r="19" spans="1:3" x14ac:dyDescent="0.2">
      <c r="A19" s="90" t="s">
        <v>571</v>
      </c>
      <c r="B19" s="77" t="s">
        <v>542</v>
      </c>
      <c r="C19" s="150">
        <v>0</v>
      </c>
    </row>
    <row r="20" spans="1:3" x14ac:dyDescent="0.2">
      <c r="A20" s="90" t="s">
        <v>572</v>
      </c>
      <c r="B20" s="77" t="s">
        <v>543</v>
      </c>
      <c r="C20" s="150">
        <v>0</v>
      </c>
    </row>
    <row r="21" spans="1:3" x14ac:dyDescent="0.2">
      <c r="A21" s="90" t="s">
        <v>573</v>
      </c>
      <c r="B21" s="77" t="s">
        <v>544</v>
      </c>
      <c r="C21" s="150">
        <v>0</v>
      </c>
    </row>
    <row r="22" spans="1:3" x14ac:dyDescent="0.2">
      <c r="A22" s="90" t="s">
        <v>545</v>
      </c>
      <c r="B22" s="77" t="s">
        <v>546</v>
      </c>
      <c r="C22" s="150">
        <v>0</v>
      </c>
    </row>
    <row r="23" spans="1:3" x14ac:dyDescent="0.2">
      <c r="A23" s="90" t="s">
        <v>547</v>
      </c>
      <c r="B23" s="77" t="s">
        <v>548</v>
      </c>
      <c r="C23" s="150">
        <v>0</v>
      </c>
    </row>
    <row r="24" spans="1:3" x14ac:dyDescent="0.2">
      <c r="A24" s="90" t="s">
        <v>549</v>
      </c>
      <c r="B24" s="77" t="s">
        <v>550</v>
      </c>
      <c r="C24" s="150">
        <v>0</v>
      </c>
    </row>
    <row r="25" spans="1:3" x14ac:dyDescent="0.2">
      <c r="A25" s="90" t="s">
        <v>551</v>
      </c>
      <c r="B25" s="77" t="s">
        <v>552</v>
      </c>
      <c r="C25" s="150">
        <v>0</v>
      </c>
    </row>
    <row r="26" spans="1:3" x14ac:dyDescent="0.2">
      <c r="A26" s="90" t="s">
        <v>553</v>
      </c>
      <c r="B26" s="77" t="s">
        <v>554</v>
      </c>
      <c r="C26" s="150">
        <v>0</v>
      </c>
    </row>
    <row r="27" spans="1:3" x14ac:dyDescent="0.2">
      <c r="A27" s="90" t="s">
        <v>555</v>
      </c>
      <c r="B27" s="77" t="s">
        <v>556</v>
      </c>
      <c r="C27" s="150">
        <v>0</v>
      </c>
    </row>
    <row r="28" spans="1:3" x14ac:dyDescent="0.2">
      <c r="A28" s="90" t="s">
        <v>557</v>
      </c>
      <c r="B28" s="85" t="s">
        <v>558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559</v>
      </c>
      <c r="B30" s="89"/>
      <c r="C30" s="151">
        <f>SUM(C31:C37)</f>
        <v>396342.18</v>
      </c>
    </row>
    <row r="31" spans="1:3" x14ac:dyDescent="0.2">
      <c r="A31" s="90" t="s">
        <v>560</v>
      </c>
      <c r="B31" s="77" t="s">
        <v>441</v>
      </c>
      <c r="C31" s="150">
        <v>396342.18</v>
      </c>
    </row>
    <row r="32" spans="1:3" x14ac:dyDescent="0.2">
      <c r="A32" s="90" t="s">
        <v>561</v>
      </c>
      <c r="B32" s="77" t="s">
        <v>80</v>
      </c>
      <c r="C32" s="150">
        <v>0</v>
      </c>
    </row>
    <row r="33" spans="1:4" x14ac:dyDescent="0.2">
      <c r="A33" s="90" t="s">
        <v>562</v>
      </c>
      <c r="B33" s="77" t="s">
        <v>451</v>
      </c>
      <c r="C33" s="150">
        <v>0</v>
      </c>
    </row>
    <row r="34" spans="1:4" x14ac:dyDescent="0.2">
      <c r="A34" s="90" t="s">
        <v>563</v>
      </c>
      <c r="B34" s="77" t="s">
        <v>564</v>
      </c>
      <c r="C34" s="150">
        <v>0</v>
      </c>
    </row>
    <row r="35" spans="1:4" x14ac:dyDescent="0.2">
      <c r="A35" s="90" t="s">
        <v>565</v>
      </c>
      <c r="B35" s="77" t="s">
        <v>566</v>
      </c>
      <c r="C35" s="150">
        <v>0</v>
      </c>
    </row>
    <row r="36" spans="1:4" x14ac:dyDescent="0.2">
      <c r="A36" s="90" t="s">
        <v>567</v>
      </c>
      <c r="B36" s="77" t="s">
        <v>459</v>
      </c>
      <c r="C36" s="150">
        <v>0</v>
      </c>
    </row>
    <row r="37" spans="1:4" x14ac:dyDescent="0.2">
      <c r="A37" s="90" t="s">
        <v>568</v>
      </c>
      <c r="B37" s="85" t="s">
        <v>569</v>
      </c>
      <c r="C37" s="152">
        <v>0</v>
      </c>
    </row>
    <row r="38" spans="1:4" x14ac:dyDescent="0.2">
      <c r="A38" s="78"/>
      <c r="B38" s="81"/>
      <c r="C38" s="82"/>
    </row>
    <row r="39" spans="1:4" x14ac:dyDescent="0.2">
      <c r="A39" s="83" t="s">
        <v>84</v>
      </c>
      <c r="B39" s="58"/>
      <c r="C39" s="145">
        <f>C5-C7+C30</f>
        <v>17423023.300000001</v>
      </c>
    </row>
    <row r="41" spans="1:4" x14ac:dyDescent="0.2">
      <c r="B41" s="39" t="s">
        <v>637</v>
      </c>
    </row>
    <row r="44" spans="1:4" x14ac:dyDescent="0.2">
      <c r="B44" s="166" t="s">
        <v>674</v>
      </c>
      <c r="C44" s="172" t="s">
        <v>675</v>
      </c>
      <c r="D44" s="172"/>
    </row>
    <row r="45" spans="1:4" x14ac:dyDescent="0.2">
      <c r="B45" s="167" t="s">
        <v>676</v>
      </c>
      <c r="C45" s="168" t="s">
        <v>677</v>
      </c>
      <c r="D45" s="3"/>
    </row>
    <row r="46" spans="1:4" x14ac:dyDescent="0.2">
      <c r="B46" s="166" t="s">
        <v>678</v>
      </c>
      <c r="C46" s="168" t="s">
        <v>679</v>
      </c>
      <c r="D46" s="3"/>
    </row>
  </sheetData>
  <mergeCells count="5">
    <mergeCell ref="A1:C1"/>
    <mergeCell ref="A2:C2"/>
    <mergeCell ref="A3:C3"/>
    <mergeCell ref="A4:C4"/>
    <mergeCell ref="C44:D4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opLeftCell="A31" workbookViewId="0">
      <selection activeCell="B82" sqref="B82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5" t="s">
        <v>672</v>
      </c>
      <c r="B1" s="193"/>
      <c r="C1" s="193"/>
      <c r="D1" s="193"/>
      <c r="E1" s="193"/>
      <c r="F1" s="193"/>
      <c r="G1" s="27" t="s">
        <v>617</v>
      </c>
      <c r="H1" s="28">
        <v>2022</v>
      </c>
    </row>
    <row r="2" spans="1:10" ht="18.95" customHeight="1" x14ac:dyDescent="0.2">
      <c r="A2" s="175" t="s">
        <v>628</v>
      </c>
      <c r="B2" s="193"/>
      <c r="C2" s="193"/>
      <c r="D2" s="193"/>
      <c r="E2" s="193"/>
      <c r="F2" s="193"/>
      <c r="G2" s="27" t="s">
        <v>618</v>
      </c>
      <c r="H2" s="28" t="s">
        <v>620</v>
      </c>
    </row>
    <row r="3" spans="1:10" ht="18.95" customHeight="1" x14ac:dyDescent="0.2">
      <c r="A3" s="194" t="s">
        <v>673</v>
      </c>
      <c r="B3" s="195"/>
      <c r="C3" s="195"/>
      <c r="D3" s="195"/>
      <c r="E3" s="195"/>
      <c r="F3" s="195"/>
      <c r="G3" s="27" t="s">
        <v>619</v>
      </c>
      <c r="H3" s="28">
        <v>4</v>
      </c>
    </row>
    <row r="4" spans="1:10" x14ac:dyDescent="0.2">
      <c r="A4" s="30" t="s">
        <v>196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146</v>
      </c>
      <c r="B7" s="32" t="s">
        <v>491</v>
      </c>
      <c r="C7" s="32" t="s">
        <v>180</v>
      </c>
      <c r="D7" s="32" t="s">
        <v>492</v>
      </c>
      <c r="E7" s="32" t="s">
        <v>493</v>
      </c>
      <c r="F7" s="32" t="s">
        <v>179</v>
      </c>
      <c r="G7" s="32" t="s">
        <v>124</v>
      </c>
      <c r="H7" s="32" t="s">
        <v>182</v>
      </c>
      <c r="I7" s="32" t="s">
        <v>183</v>
      </c>
      <c r="J7" s="32" t="s">
        <v>184</v>
      </c>
    </row>
    <row r="8" spans="1:10" s="44" customFormat="1" x14ac:dyDescent="0.2">
      <c r="A8" s="43">
        <v>7000</v>
      </c>
      <c r="B8" s="44" t="s">
        <v>125</v>
      </c>
    </row>
    <row r="9" spans="1:10" x14ac:dyDescent="0.2">
      <c r="A9" s="29">
        <v>7110</v>
      </c>
      <c r="B9" s="29" t="s">
        <v>124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123</v>
      </c>
      <c r="C10" s="34">
        <v>0</v>
      </c>
      <c r="D10" s="34">
        <v>0</v>
      </c>
      <c r="E10" s="34">
        <v>0</v>
      </c>
      <c r="F10" s="34">
        <f t="shared" ref="F10:F51" si="0">C10+D10+E10</f>
        <v>0</v>
      </c>
    </row>
    <row r="11" spans="1:10" x14ac:dyDescent="0.2">
      <c r="A11" s="29">
        <v>7130</v>
      </c>
      <c r="B11" s="29" t="s">
        <v>122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121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120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119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118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117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116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115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114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113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112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111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110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109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108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107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106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105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104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103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102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101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100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99</v>
      </c>
      <c r="C34" s="34">
        <v>0</v>
      </c>
      <c r="D34" s="34">
        <v>0</v>
      </c>
      <c r="E34" s="34">
        <v>0</v>
      </c>
      <c r="F34" s="34">
        <f t="shared" ref="F34:F35" si="1">C34+D34+E34</f>
        <v>0</v>
      </c>
    </row>
    <row r="35" spans="1:6" x14ac:dyDescent="0.2">
      <c r="A35" s="29">
        <v>7911</v>
      </c>
      <c r="B35" s="29" t="s">
        <v>608</v>
      </c>
      <c r="C35" s="34">
        <v>0</v>
      </c>
      <c r="D35" s="34">
        <v>0</v>
      </c>
      <c r="E35" s="34">
        <v>0</v>
      </c>
      <c r="F35" s="34">
        <f t="shared" si="1"/>
        <v>0</v>
      </c>
    </row>
    <row r="36" spans="1:6" x14ac:dyDescent="0.2">
      <c r="A36" s="29">
        <v>7921</v>
      </c>
      <c r="B36" s="29" t="s">
        <v>609</v>
      </c>
      <c r="C36" s="34">
        <v>0</v>
      </c>
      <c r="D36" s="34">
        <v>0</v>
      </c>
      <c r="E36" s="34">
        <v>0</v>
      </c>
      <c r="F36" s="34">
        <f t="shared" si="0"/>
        <v>0</v>
      </c>
    </row>
    <row r="37" spans="1:6" x14ac:dyDescent="0.2">
      <c r="A37" s="29">
        <v>7931</v>
      </c>
      <c r="B37" s="29" t="s">
        <v>610</v>
      </c>
      <c r="C37" s="34">
        <v>0</v>
      </c>
      <c r="D37" s="34">
        <v>0</v>
      </c>
      <c r="E37" s="34">
        <v>0</v>
      </c>
      <c r="F37" s="34">
        <f t="shared" ref="F37:F38" si="2">C37+D37+E37</f>
        <v>0</v>
      </c>
    </row>
    <row r="38" spans="1:6" x14ac:dyDescent="0.2">
      <c r="A38" s="29">
        <v>7932</v>
      </c>
      <c r="B38" s="29" t="s">
        <v>611</v>
      </c>
      <c r="C38" s="34">
        <v>0</v>
      </c>
      <c r="D38" s="34">
        <v>0</v>
      </c>
      <c r="E38" s="34">
        <v>0</v>
      </c>
      <c r="F38" s="34">
        <f t="shared" si="2"/>
        <v>0</v>
      </c>
    </row>
    <row r="39" spans="1:6" s="44" customFormat="1" x14ac:dyDescent="0.2">
      <c r="A39" s="43">
        <v>8000</v>
      </c>
      <c r="B39" s="44" t="s">
        <v>97</v>
      </c>
    </row>
    <row r="40" spans="1:6" x14ac:dyDescent="0.2">
      <c r="A40" s="29">
        <v>8110</v>
      </c>
      <c r="B40" s="29" t="s">
        <v>96</v>
      </c>
      <c r="C40" s="34">
        <v>0</v>
      </c>
      <c r="D40" s="34">
        <v>17022952.66</v>
      </c>
      <c r="E40" s="34">
        <v>-17022952.66</v>
      </c>
      <c r="F40" s="34">
        <f t="shared" si="0"/>
        <v>0</v>
      </c>
    </row>
    <row r="41" spans="1:6" x14ac:dyDescent="0.2">
      <c r="A41" s="29">
        <v>8120</v>
      </c>
      <c r="B41" s="29" t="s">
        <v>95</v>
      </c>
      <c r="C41" s="34">
        <v>0</v>
      </c>
      <c r="D41" s="34">
        <v>19548143.02</v>
      </c>
      <c r="E41" s="34">
        <v>-19548143.02</v>
      </c>
      <c r="F41" s="34">
        <f t="shared" si="0"/>
        <v>0</v>
      </c>
    </row>
    <row r="42" spans="1:6" x14ac:dyDescent="0.2">
      <c r="A42" s="29">
        <v>8130</v>
      </c>
      <c r="B42" s="29" t="s">
        <v>94</v>
      </c>
      <c r="C42" s="34">
        <v>0</v>
      </c>
      <c r="D42" s="34">
        <v>1454963.41</v>
      </c>
      <c r="E42" s="34">
        <v>-1454963.41</v>
      </c>
      <c r="F42" s="34">
        <f t="shared" si="0"/>
        <v>0</v>
      </c>
    </row>
    <row r="43" spans="1:6" x14ac:dyDescent="0.2">
      <c r="A43" s="29">
        <v>8140</v>
      </c>
      <c r="B43" s="29" t="s">
        <v>93</v>
      </c>
      <c r="C43" s="34">
        <v>0</v>
      </c>
      <c r="D43" s="34">
        <v>15085457.42</v>
      </c>
      <c r="E43" s="34">
        <v>-15085457.42</v>
      </c>
      <c r="F43" s="34">
        <f t="shared" si="0"/>
        <v>0</v>
      </c>
    </row>
    <row r="44" spans="1:6" x14ac:dyDescent="0.2">
      <c r="A44" s="29">
        <v>8150</v>
      </c>
      <c r="B44" s="29" t="s">
        <v>92</v>
      </c>
      <c r="C44" s="34">
        <v>0</v>
      </c>
      <c r="D44" s="34">
        <v>17870439.43</v>
      </c>
      <c r="E44" s="34">
        <v>-17870439.43</v>
      </c>
      <c r="F44" s="34">
        <f t="shared" si="0"/>
        <v>0</v>
      </c>
    </row>
    <row r="45" spans="1:6" x14ac:dyDescent="0.2">
      <c r="A45" s="29">
        <v>8210</v>
      </c>
      <c r="B45" s="29" t="s">
        <v>91</v>
      </c>
      <c r="C45" s="34">
        <v>0</v>
      </c>
      <c r="D45" s="34">
        <v>17022952.66</v>
      </c>
      <c r="E45" s="34">
        <v>-17022952.66</v>
      </c>
      <c r="F45" s="34">
        <f t="shared" si="0"/>
        <v>0</v>
      </c>
    </row>
    <row r="46" spans="1:6" x14ac:dyDescent="0.2">
      <c r="A46" s="29">
        <v>8220</v>
      </c>
      <c r="B46" s="29" t="s">
        <v>90</v>
      </c>
      <c r="C46" s="34">
        <v>0</v>
      </c>
      <c r="D46" s="34">
        <v>27657494.440000001</v>
      </c>
      <c r="E46" s="34">
        <v>-27657494.440000001</v>
      </c>
      <c r="F46" s="34">
        <f t="shared" si="0"/>
        <v>0</v>
      </c>
    </row>
    <row r="47" spans="1:6" x14ac:dyDescent="0.2">
      <c r="A47" s="29">
        <v>8230</v>
      </c>
      <c r="B47" s="29" t="s">
        <v>89</v>
      </c>
      <c r="C47" s="34">
        <v>0</v>
      </c>
      <c r="D47" s="34">
        <v>5010931.51</v>
      </c>
      <c r="E47" s="34">
        <v>-5010931.51</v>
      </c>
      <c r="F47" s="34">
        <f t="shared" si="0"/>
        <v>0</v>
      </c>
    </row>
    <row r="48" spans="1:6" x14ac:dyDescent="0.2">
      <c r="A48" s="29">
        <v>8240</v>
      </c>
      <c r="B48" s="29" t="s">
        <v>88</v>
      </c>
      <c r="C48" s="34">
        <v>0</v>
      </c>
      <c r="D48" s="34">
        <v>20127759.23</v>
      </c>
      <c r="E48" s="34">
        <v>-20127759.23</v>
      </c>
      <c r="F48" s="34">
        <f t="shared" si="0"/>
        <v>0</v>
      </c>
    </row>
    <row r="49" spans="1:6" x14ac:dyDescent="0.2">
      <c r="A49" s="29">
        <v>8250</v>
      </c>
      <c r="B49" s="29" t="s">
        <v>87</v>
      </c>
      <c r="C49" s="34">
        <v>0</v>
      </c>
      <c r="D49" s="34">
        <v>20127759.23</v>
      </c>
      <c r="E49" s="34">
        <v>-20127759.23</v>
      </c>
      <c r="F49" s="34">
        <f t="shared" si="0"/>
        <v>0</v>
      </c>
    </row>
    <row r="50" spans="1:6" x14ac:dyDescent="0.2">
      <c r="A50" s="29">
        <v>8260</v>
      </c>
      <c r="B50" s="29" t="s">
        <v>86</v>
      </c>
      <c r="C50" s="34">
        <v>0</v>
      </c>
      <c r="D50" s="34">
        <v>20127759.23</v>
      </c>
      <c r="E50" s="34">
        <v>-20127759.23</v>
      </c>
      <c r="F50" s="34">
        <f t="shared" si="0"/>
        <v>0</v>
      </c>
    </row>
    <row r="51" spans="1:6" x14ac:dyDescent="0.2">
      <c r="A51" s="29">
        <v>8270</v>
      </c>
      <c r="B51" s="29" t="s">
        <v>85</v>
      </c>
      <c r="C51" s="34">
        <v>0</v>
      </c>
      <c r="D51" s="34">
        <v>21650183.620000001</v>
      </c>
      <c r="E51" s="34">
        <v>-21650183.620000001</v>
      </c>
      <c r="F51" s="34">
        <f t="shared" si="0"/>
        <v>0</v>
      </c>
    </row>
    <row r="53" spans="1:6" x14ac:dyDescent="0.2">
      <c r="B53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6" t="s">
        <v>34</v>
      </c>
      <c r="B5" s="196"/>
      <c r="C5" s="196"/>
      <c r="D5" s="196"/>
      <c r="E5" s="196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125</v>
      </c>
      <c r="B9" s="120"/>
      <c r="C9" s="120"/>
      <c r="D9" s="120"/>
    </row>
    <row r="10" spans="1:8" s="119" customFormat="1" ht="26.1" customHeight="1" x14ac:dyDescent="0.2">
      <c r="A10" s="122" t="s">
        <v>600</v>
      </c>
      <c r="B10" s="197" t="s">
        <v>36</v>
      </c>
      <c r="C10" s="197"/>
      <c r="D10" s="197"/>
      <c r="E10" s="197"/>
    </row>
    <row r="11" spans="1:8" s="119" customFormat="1" ht="12.95" customHeight="1" x14ac:dyDescent="0.2">
      <c r="A11" s="123" t="s">
        <v>601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602</v>
      </c>
      <c r="B12" s="197" t="s">
        <v>38</v>
      </c>
      <c r="C12" s="197"/>
      <c r="D12" s="197"/>
      <c r="E12" s="197"/>
    </row>
    <row r="13" spans="1:8" s="119" customFormat="1" ht="26.1" customHeight="1" x14ac:dyDescent="0.2">
      <c r="A13" s="123" t="s">
        <v>603</v>
      </c>
      <c r="B13" s="197" t="s">
        <v>39</v>
      </c>
      <c r="C13" s="197"/>
      <c r="D13" s="197"/>
      <c r="E13" s="197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604</v>
      </c>
      <c r="B15" s="124" t="s">
        <v>40</v>
      </c>
    </row>
    <row r="16" spans="1:8" s="119" customFormat="1" ht="12.95" customHeight="1" x14ac:dyDescent="0.2">
      <c r="A16" s="123" t="s">
        <v>605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97</v>
      </c>
    </row>
    <row r="19" spans="1:4" s="119" customFormat="1" ht="12.95" customHeight="1" x14ac:dyDescent="0.2">
      <c r="A19" s="127" t="s">
        <v>606</v>
      </c>
    </row>
    <row r="20" spans="1:4" s="119" customFormat="1" ht="12.95" customHeight="1" x14ac:dyDescent="0.2">
      <c r="A20" s="127" t="s">
        <v>607</v>
      </c>
    </row>
    <row r="21" spans="1:4" s="119" customFormat="1" x14ac:dyDescent="0.2">
      <c r="A21" s="120"/>
    </row>
    <row r="22" spans="1:4" s="119" customFormat="1" x14ac:dyDescent="0.2">
      <c r="A22" s="120" t="s">
        <v>520</v>
      </c>
      <c r="B22" s="120"/>
      <c r="C22" s="120"/>
      <c r="D22" s="120"/>
    </row>
    <row r="23" spans="1:4" s="119" customFormat="1" x14ac:dyDescent="0.2">
      <c r="A23" s="120" t="s">
        <v>521</v>
      </c>
      <c r="B23" s="120"/>
      <c r="C23" s="120"/>
      <c r="D23" s="120"/>
    </row>
    <row r="24" spans="1:4" s="119" customFormat="1" x14ac:dyDescent="0.2">
      <c r="A24" s="120" t="s">
        <v>522</v>
      </c>
      <c r="B24" s="120"/>
      <c r="C24" s="120"/>
      <c r="D24" s="120"/>
    </row>
    <row r="25" spans="1:4" s="119" customFormat="1" x14ac:dyDescent="0.2">
      <c r="A25" s="120" t="s">
        <v>523</v>
      </c>
      <c r="B25" s="120"/>
      <c r="C25" s="120"/>
      <c r="D25" s="120"/>
    </row>
    <row r="26" spans="1:4" s="119" customFormat="1" x14ac:dyDescent="0.2">
      <c r="A26" s="120" t="s">
        <v>524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98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7"/>
  <sheetViews>
    <sheetView topLeftCell="A133" zoomScale="106" zoomScaleNormal="106" workbookViewId="0">
      <selection activeCell="B154" sqref="B154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73" t="s">
        <v>672</v>
      </c>
      <c r="B1" s="174"/>
      <c r="C1" s="174"/>
      <c r="D1" s="174"/>
      <c r="E1" s="174"/>
      <c r="F1" s="174"/>
      <c r="G1" s="14" t="s">
        <v>617</v>
      </c>
      <c r="H1" s="25">
        <v>2022</v>
      </c>
    </row>
    <row r="2" spans="1:8" s="16" customFormat="1" ht="18.95" customHeight="1" x14ac:dyDescent="0.25">
      <c r="A2" s="173" t="s">
        <v>621</v>
      </c>
      <c r="B2" s="174"/>
      <c r="C2" s="174"/>
      <c r="D2" s="174"/>
      <c r="E2" s="174"/>
      <c r="F2" s="174"/>
      <c r="G2" s="14" t="s">
        <v>618</v>
      </c>
      <c r="H2" s="25" t="s">
        <v>620</v>
      </c>
    </row>
    <row r="3" spans="1:8" s="16" customFormat="1" ht="18.95" customHeight="1" x14ac:dyDescent="0.25">
      <c r="A3" s="173" t="s">
        <v>673</v>
      </c>
      <c r="B3" s="174"/>
      <c r="C3" s="174"/>
      <c r="D3" s="174"/>
      <c r="E3" s="174"/>
      <c r="F3" s="174"/>
      <c r="G3" s="14" t="s">
        <v>619</v>
      </c>
      <c r="H3" s="25">
        <v>4</v>
      </c>
    </row>
    <row r="4" spans="1:8" x14ac:dyDescent="0.2">
      <c r="A4" s="18" t="s">
        <v>196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153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146</v>
      </c>
      <c r="B7" s="21" t="s">
        <v>143</v>
      </c>
      <c r="C7" s="21" t="s">
        <v>144</v>
      </c>
      <c r="D7" s="21" t="s">
        <v>145</v>
      </c>
      <c r="E7" s="21"/>
      <c r="F7" s="21"/>
      <c r="G7" s="21"/>
      <c r="H7" s="21"/>
    </row>
    <row r="8" spans="1:8" x14ac:dyDescent="0.2">
      <c r="A8" s="22">
        <v>1114</v>
      </c>
      <c r="B8" s="20" t="s">
        <v>197</v>
      </c>
      <c r="C8" s="24">
        <v>0</v>
      </c>
    </row>
    <row r="9" spans="1:8" x14ac:dyDescent="0.2">
      <c r="A9" s="22">
        <v>1115</v>
      </c>
      <c r="B9" s="20" t="s">
        <v>198</v>
      </c>
      <c r="C9" s="24">
        <v>0</v>
      </c>
    </row>
    <row r="10" spans="1:8" x14ac:dyDescent="0.2">
      <c r="A10" s="22">
        <v>1121</v>
      </c>
      <c r="B10" s="20" t="s">
        <v>199</v>
      </c>
      <c r="C10" s="24">
        <v>0</v>
      </c>
    </row>
    <row r="11" spans="1:8" x14ac:dyDescent="0.2">
      <c r="A11" s="22">
        <v>1211</v>
      </c>
      <c r="B11" s="20" t="s">
        <v>200</v>
      </c>
      <c r="C11" s="24">
        <v>0</v>
      </c>
    </row>
    <row r="13" spans="1:8" x14ac:dyDescent="0.2">
      <c r="A13" s="19" t="s">
        <v>154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146</v>
      </c>
      <c r="B14" s="21" t="s">
        <v>143</v>
      </c>
      <c r="C14" s="21" t="s">
        <v>144</v>
      </c>
      <c r="D14" s="21">
        <v>2021</v>
      </c>
      <c r="E14" s="21">
        <v>2020</v>
      </c>
      <c r="F14" s="21">
        <v>2019</v>
      </c>
      <c r="G14" s="21">
        <v>2018</v>
      </c>
      <c r="H14" s="21" t="s">
        <v>187</v>
      </c>
    </row>
    <row r="15" spans="1:8" x14ac:dyDescent="0.2">
      <c r="A15" s="22">
        <v>1122</v>
      </c>
      <c r="B15" s="20" t="s">
        <v>201</v>
      </c>
      <c r="C15" s="24">
        <v>4681.5</v>
      </c>
      <c r="D15" s="24">
        <v>4681.5</v>
      </c>
      <c r="E15" s="24">
        <v>4681.43</v>
      </c>
      <c r="F15" s="24">
        <v>4834.43</v>
      </c>
      <c r="G15" s="24">
        <v>4801.8599999999997</v>
      </c>
    </row>
    <row r="16" spans="1:8" x14ac:dyDescent="0.2">
      <c r="A16" s="22">
        <v>1124</v>
      </c>
      <c r="B16" s="20" t="s">
        <v>202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155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146</v>
      </c>
      <c r="B19" s="21" t="s">
        <v>143</v>
      </c>
      <c r="C19" s="21" t="s">
        <v>144</v>
      </c>
      <c r="D19" s="21" t="s">
        <v>203</v>
      </c>
      <c r="E19" s="21" t="s">
        <v>204</v>
      </c>
      <c r="F19" s="21" t="s">
        <v>205</v>
      </c>
      <c r="G19" s="21" t="s">
        <v>206</v>
      </c>
      <c r="H19" s="21" t="s">
        <v>207</v>
      </c>
    </row>
    <row r="20" spans="1:8" x14ac:dyDescent="0.2">
      <c r="A20" s="22">
        <v>1123</v>
      </c>
      <c r="B20" s="20" t="s">
        <v>208</v>
      </c>
      <c r="C20" s="24">
        <v>-3889.58</v>
      </c>
      <c r="D20" s="24">
        <v>-3889.58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209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583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584</v>
      </c>
      <c r="C23" s="24">
        <v>1047014.62</v>
      </c>
      <c r="D23" s="24">
        <v>1047014.62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210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211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212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213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585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146</v>
      </c>
      <c r="B31" s="21" t="s">
        <v>143</v>
      </c>
      <c r="C31" s="21" t="s">
        <v>144</v>
      </c>
      <c r="D31" s="21" t="s">
        <v>158</v>
      </c>
      <c r="E31" s="21" t="s">
        <v>157</v>
      </c>
      <c r="F31" s="21" t="s">
        <v>215</v>
      </c>
      <c r="G31" s="21" t="s">
        <v>160</v>
      </c>
      <c r="H31" s="21"/>
    </row>
    <row r="32" spans="1:8" x14ac:dyDescent="0.2">
      <c r="A32" s="22">
        <v>1140</v>
      </c>
      <c r="B32" s="20" t="s">
        <v>216</v>
      </c>
      <c r="C32" s="24">
        <f>SUM(C33:C37)</f>
        <v>0</v>
      </c>
    </row>
    <row r="33" spans="1:8" x14ac:dyDescent="0.2">
      <c r="A33" s="22">
        <v>1141</v>
      </c>
      <c r="B33" s="20" t="s">
        <v>217</v>
      </c>
      <c r="C33" s="24">
        <v>0</v>
      </c>
    </row>
    <row r="34" spans="1:8" x14ac:dyDescent="0.2">
      <c r="A34" s="22">
        <v>1142</v>
      </c>
      <c r="B34" s="20" t="s">
        <v>218</v>
      </c>
      <c r="C34" s="24">
        <v>0</v>
      </c>
    </row>
    <row r="35" spans="1:8" x14ac:dyDescent="0.2">
      <c r="A35" s="22">
        <v>1143</v>
      </c>
      <c r="B35" s="20" t="s">
        <v>219</v>
      </c>
      <c r="C35" s="24">
        <v>0</v>
      </c>
    </row>
    <row r="36" spans="1:8" x14ac:dyDescent="0.2">
      <c r="A36" s="22">
        <v>1144</v>
      </c>
      <c r="B36" s="20" t="s">
        <v>220</v>
      </c>
      <c r="C36" s="24">
        <v>0</v>
      </c>
    </row>
    <row r="37" spans="1:8" x14ac:dyDescent="0.2">
      <c r="A37" s="22">
        <v>1145</v>
      </c>
      <c r="B37" s="20" t="s">
        <v>221</v>
      </c>
      <c r="C37" s="24">
        <v>0</v>
      </c>
    </row>
    <row r="39" spans="1:8" x14ac:dyDescent="0.2">
      <c r="A39" s="19" t="s">
        <v>222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146</v>
      </c>
      <c r="B40" s="21" t="s">
        <v>143</v>
      </c>
      <c r="C40" s="21" t="s">
        <v>144</v>
      </c>
      <c r="D40" s="21" t="s">
        <v>156</v>
      </c>
      <c r="E40" s="21" t="s">
        <v>159</v>
      </c>
      <c r="F40" s="21" t="s">
        <v>223</v>
      </c>
      <c r="G40" s="21"/>
      <c r="H40" s="21"/>
    </row>
    <row r="41" spans="1:8" x14ac:dyDescent="0.2">
      <c r="A41" s="22">
        <v>1150</v>
      </c>
      <c r="B41" s="20" t="s">
        <v>224</v>
      </c>
      <c r="C41" s="24">
        <f>C42</f>
        <v>738463.69</v>
      </c>
    </row>
    <row r="42" spans="1:8" x14ac:dyDescent="0.2">
      <c r="A42" s="22">
        <v>1151</v>
      </c>
      <c r="B42" s="20" t="s">
        <v>225</v>
      </c>
      <c r="C42" s="24">
        <v>738463.69</v>
      </c>
    </row>
    <row r="44" spans="1:8" x14ac:dyDescent="0.2">
      <c r="A44" s="19" t="s">
        <v>161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146</v>
      </c>
      <c r="B45" s="21" t="s">
        <v>143</v>
      </c>
      <c r="C45" s="21" t="s">
        <v>144</v>
      </c>
      <c r="D45" s="21" t="s">
        <v>145</v>
      </c>
      <c r="E45" s="21" t="s">
        <v>207</v>
      </c>
      <c r="F45" s="21"/>
      <c r="G45" s="21"/>
      <c r="H45" s="21"/>
    </row>
    <row r="46" spans="1:8" x14ac:dyDescent="0.2">
      <c r="A46" s="22">
        <v>1213</v>
      </c>
      <c r="B46" s="20" t="s">
        <v>226</v>
      </c>
      <c r="C46" s="24">
        <v>0</v>
      </c>
    </row>
    <row r="48" spans="1:8" x14ac:dyDescent="0.2">
      <c r="A48" s="19" t="s">
        <v>162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146</v>
      </c>
      <c r="B49" s="21" t="s">
        <v>143</v>
      </c>
      <c r="C49" s="21" t="s">
        <v>144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227</v>
      </c>
      <c r="C50" s="24">
        <v>0</v>
      </c>
    </row>
    <row r="52" spans="1:9" x14ac:dyDescent="0.2">
      <c r="A52" s="19" t="s">
        <v>166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146</v>
      </c>
      <c r="B53" s="21" t="s">
        <v>143</v>
      </c>
      <c r="C53" s="21" t="s">
        <v>144</v>
      </c>
      <c r="D53" s="21" t="s">
        <v>163</v>
      </c>
      <c r="E53" s="21" t="s">
        <v>164</v>
      </c>
      <c r="F53" s="21" t="s">
        <v>156</v>
      </c>
      <c r="G53" s="21" t="s">
        <v>228</v>
      </c>
      <c r="H53" s="21" t="s">
        <v>165</v>
      </c>
      <c r="I53" s="21" t="s">
        <v>229</v>
      </c>
    </row>
    <row r="54" spans="1:9" x14ac:dyDescent="0.2">
      <c r="A54" s="22">
        <v>1230</v>
      </c>
      <c r="B54" s="20" t="s">
        <v>230</v>
      </c>
      <c r="C54" s="24">
        <f>SUM(C55:C61)</f>
        <v>6741995.5300000003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231</v>
      </c>
      <c r="C55" s="24">
        <v>6741995.5300000003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232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233</v>
      </c>
      <c r="C57" s="24">
        <v>0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234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235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236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237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238</v>
      </c>
      <c r="C62" s="24">
        <f>SUM(C63:C70)</f>
        <v>3162230.46</v>
      </c>
      <c r="D62" s="24">
        <f t="shared" ref="D62:E62" si="0">SUM(D63:D70)</f>
        <v>385905.16000000003</v>
      </c>
      <c r="E62" s="24">
        <f t="shared" si="0"/>
        <v>-2070635.11</v>
      </c>
    </row>
    <row r="63" spans="1:9" x14ac:dyDescent="0.2">
      <c r="A63" s="22">
        <v>1241</v>
      </c>
      <c r="B63" s="20" t="s">
        <v>239</v>
      </c>
      <c r="C63" s="24">
        <v>1084959.8600000001</v>
      </c>
      <c r="D63" s="24">
        <v>158058.17000000001</v>
      </c>
      <c r="E63" s="24">
        <v>-740886.02</v>
      </c>
    </row>
    <row r="64" spans="1:9" x14ac:dyDescent="0.2">
      <c r="A64" s="22">
        <v>1242</v>
      </c>
      <c r="B64" s="20" t="s">
        <v>240</v>
      </c>
      <c r="C64" s="24">
        <v>87216</v>
      </c>
      <c r="D64" s="24">
        <v>13649.86</v>
      </c>
      <c r="E64" s="24">
        <v>-58841.48</v>
      </c>
    </row>
    <row r="65" spans="1:9" x14ac:dyDescent="0.2">
      <c r="A65" s="22">
        <v>1243</v>
      </c>
      <c r="B65" s="20" t="s">
        <v>241</v>
      </c>
      <c r="C65" s="24">
        <v>299938.63</v>
      </c>
      <c r="D65" s="24">
        <v>56312.73</v>
      </c>
      <c r="E65" s="24">
        <v>-126413.01</v>
      </c>
    </row>
    <row r="66" spans="1:9" x14ac:dyDescent="0.2">
      <c r="A66" s="22">
        <v>1244</v>
      </c>
      <c r="B66" s="20" t="s">
        <v>242</v>
      </c>
      <c r="C66" s="24">
        <v>1660131.97</v>
      </c>
      <c r="D66" s="24">
        <v>154886</v>
      </c>
      <c r="E66" s="24">
        <v>-1135897.8</v>
      </c>
    </row>
    <row r="67" spans="1:9" x14ac:dyDescent="0.2">
      <c r="A67" s="22">
        <v>1245</v>
      </c>
      <c r="B67" s="20" t="s">
        <v>243</v>
      </c>
      <c r="C67" s="24">
        <v>0</v>
      </c>
      <c r="D67" s="24">
        <v>0</v>
      </c>
      <c r="E67" s="24">
        <v>0</v>
      </c>
    </row>
    <row r="68" spans="1:9" x14ac:dyDescent="0.2">
      <c r="A68" s="22">
        <v>1246</v>
      </c>
      <c r="B68" s="20" t="s">
        <v>244</v>
      </c>
      <c r="C68" s="24">
        <v>29984</v>
      </c>
      <c r="D68" s="24">
        <v>2998.4</v>
      </c>
      <c r="E68" s="24">
        <v>-8596.7999999999993</v>
      </c>
    </row>
    <row r="69" spans="1:9" x14ac:dyDescent="0.2">
      <c r="A69" s="22">
        <v>1247</v>
      </c>
      <c r="B69" s="20" t="s">
        <v>245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246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167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146</v>
      </c>
      <c r="B73" s="21" t="s">
        <v>143</v>
      </c>
      <c r="C73" s="21" t="s">
        <v>144</v>
      </c>
      <c r="D73" s="21" t="s">
        <v>168</v>
      </c>
      <c r="E73" s="21" t="s">
        <v>247</v>
      </c>
      <c r="F73" s="21" t="s">
        <v>156</v>
      </c>
      <c r="G73" s="21" t="s">
        <v>228</v>
      </c>
      <c r="H73" s="21" t="s">
        <v>165</v>
      </c>
      <c r="I73" s="21" t="s">
        <v>229</v>
      </c>
    </row>
    <row r="74" spans="1:9" x14ac:dyDescent="0.2">
      <c r="A74" s="22">
        <v>1250</v>
      </c>
      <c r="B74" s="20" t="s">
        <v>248</v>
      </c>
      <c r="C74" s="24">
        <f>SUM(C75:C79)</f>
        <v>89749.2</v>
      </c>
      <c r="D74" s="24">
        <f>SUM(D75:D79)</f>
        <v>10437.02</v>
      </c>
      <c r="E74" s="24">
        <f>SUM(E75:E79)</f>
        <v>71410.73</v>
      </c>
    </row>
    <row r="75" spans="1:9" x14ac:dyDescent="0.2">
      <c r="A75" s="22">
        <v>1251</v>
      </c>
      <c r="B75" s="20" t="s">
        <v>249</v>
      </c>
      <c r="C75" s="24">
        <v>82209.2</v>
      </c>
      <c r="D75" s="24">
        <v>9683.02</v>
      </c>
      <c r="E75" s="24">
        <v>69085.899999999994</v>
      </c>
    </row>
    <row r="76" spans="1:9" x14ac:dyDescent="0.2">
      <c r="A76" s="22">
        <v>1252</v>
      </c>
      <c r="B76" s="20" t="s">
        <v>250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251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252</v>
      </c>
      <c r="C78" s="24">
        <v>7540</v>
      </c>
      <c r="D78" s="24">
        <v>754</v>
      </c>
      <c r="E78" s="24">
        <v>2324.83</v>
      </c>
    </row>
    <row r="79" spans="1:9" x14ac:dyDescent="0.2">
      <c r="A79" s="22">
        <v>1259</v>
      </c>
      <c r="B79" s="20" t="s">
        <v>253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254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255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256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257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258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259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260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169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146</v>
      </c>
      <c r="B89" s="21" t="s">
        <v>143</v>
      </c>
      <c r="C89" s="21" t="s">
        <v>144</v>
      </c>
      <c r="D89" s="21" t="s">
        <v>261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262</v>
      </c>
      <c r="C90" s="24">
        <f>SUM(C91:C92)</f>
        <v>0</v>
      </c>
    </row>
    <row r="91" spans="1:8" x14ac:dyDescent="0.2">
      <c r="A91" s="22">
        <v>1161</v>
      </c>
      <c r="B91" s="20" t="s">
        <v>263</v>
      </c>
      <c r="C91" s="24">
        <v>0</v>
      </c>
    </row>
    <row r="92" spans="1:8" x14ac:dyDescent="0.2">
      <c r="A92" s="22">
        <v>1162</v>
      </c>
      <c r="B92" s="20" t="s">
        <v>264</v>
      </c>
      <c r="C92" s="24">
        <v>0</v>
      </c>
    </row>
    <row r="94" spans="1:8" x14ac:dyDescent="0.2">
      <c r="A94" s="19" t="s">
        <v>586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146</v>
      </c>
      <c r="B95" s="21" t="s">
        <v>143</v>
      </c>
      <c r="C95" s="21" t="s">
        <v>144</v>
      </c>
      <c r="D95" s="21" t="s">
        <v>207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594</v>
      </c>
      <c r="C96" s="24">
        <f>SUM(C97:C100)</f>
        <v>0</v>
      </c>
    </row>
    <row r="97" spans="1:8" x14ac:dyDescent="0.2">
      <c r="A97" s="22">
        <v>1191</v>
      </c>
      <c r="B97" s="20" t="s">
        <v>587</v>
      </c>
      <c r="C97" s="24">
        <v>0</v>
      </c>
    </row>
    <row r="98" spans="1:8" x14ac:dyDescent="0.2">
      <c r="A98" s="22">
        <v>1192</v>
      </c>
      <c r="B98" s="20" t="s">
        <v>588</v>
      </c>
      <c r="C98" s="24">
        <v>0</v>
      </c>
    </row>
    <row r="99" spans="1:8" x14ac:dyDescent="0.2">
      <c r="A99" s="22">
        <v>1193</v>
      </c>
      <c r="B99" s="20" t="s">
        <v>589</v>
      </c>
      <c r="C99" s="24">
        <v>0</v>
      </c>
    </row>
    <row r="100" spans="1:8" x14ac:dyDescent="0.2">
      <c r="A100" s="22">
        <v>1194</v>
      </c>
      <c r="B100" s="20" t="s">
        <v>590</v>
      </c>
      <c r="C100" s="24">
        <v>0</v>
      </c>
    </row>
    <row r="101" spans="1:8" x14ac:dyDescent="0.2">
      <c r="A101" s="19" t="s">
        <v>638</v>
      </c>
      <c r="C101" s="24"/>
    </row>
    <row r="102" spans="1:8" x14ac:dyDescent="0.2">
      <c r="A102" s="21" t="s">
        <v>146</v>
      </c>
      <c r="B102" s="21" t="s">
        <v>143</v>
      </c>
      <c r="C102" s="21" t="s">
        <v>144</v>
      </c>
      <c r="D102" s="21" t="s">
        <v>207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265</v>
      </c>
      <c r="C103" s="24">
        <f>SUM(C104:C106)</f>
        <v>0</v>
      </c>
    </row>
    <row r="104" spans="1:8" x14ac:dyDescent="0.2">
      <c r="A104" s="22">
        <v>1291</v>
      </c>
      <c r="B104" s="20" t="s">
        <v>266</v>
      </c>
      <c r="C104" s="24">
        <v>0</v>
      </c>
    </row>
    <row r="105" spans="1:8" x14ac:dyDescent="0.2">
      <c r="A105" s="22">
        <v>1292</v>
      </c>
      <c r="B105" s="20" t="s">
        <v>267</v>
      </c>
      <c r="C105" s="24">
        <v>0</v>
      </c>
    </row>
    <row r="106" spans="1:8" x14ac:dyDescent="0.2">
      <c r="A106" s="22">
        <v>1293</v>
      </c>
      <c r="B106" s="20" t="s">
        <v>268</v>
      </c>
      <c r="C106" s="24">
        <v>0</v>
      </c>
    </row>
    <row r="108" spans="1:8" x14ac:dyDescent="0.2">
      <c r="A108" s="19" t="s">
        <v>171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146</v>
      </c>
      <c r="B109" s="21" t="s">
        <v>143</v>
      </c>
      <c r="C109" s="21" t="s">
        <v>144</v>
      </c>
      <c r="D109" s="21" t="s">
        <v>203</v>
      </c>
      <c r="E109" s="21" t="s">
        <v>204</v>
      </c>
      <c r="F109" s="21" t="s">
        <v>205</v>
      </c>
      <c r="G109" s="21" t="s">
        <v>269</v>
      </c>
      <c r="H109" s="21" t="s">
        <v>270</v>
      </c>
    </row>
    <row r="110" spans="1:8" x14ac:dyDescent="0.2">
      <c r="A110" s="22">
        <v>2110</v>
      </c>
      <c r="B110" s="20" t="s">
        <v>271</v>
      </c>
      <c r="C110" s="24">
        <f>SUM(C111:C119)</f>
        <v>1789422.01</v>
      </c>
      <c r="D110" s="24">
        <f>SUM(D111:D119)</f>
        <v>1789422.01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272</v>
      </c>
      <c r="C111" s="24">
        <v>349024.46</v>
      </c>
      <c r="D111" s="24">
        <f>C111</f>
        <v>349024.46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273</v>
      </c>
      <c r="C112" s="24">
        <v>1146094.54</v>
      </c>
      <c r="D112" s="24">
        <f t="shared" ref="D112:D119" si="1">C112</f>
        <v>1146094.54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274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275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276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277</v>
      </c>
      <c r="C116" s="24">
        <v>100000</v>
      </c>
      <c r="D116" s="24">
        <f t="shared" si="1"/>
        <v>100000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278</v>
      </c>
      <c r="C117" s="24">
        <v>271301.56</v>
      </c>
      <c r="D117" s="24">
        <f t="shared" si="1"/>
        <v>271301.56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279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280</v>
      </c>
      <c r="C119" s="24">
        <v>-76998.55</v>
      </c>
      <c r="D119" s="24">
        <f t="shared" si="1"/>
        <v>-76998.55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281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282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283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284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172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146</v>
      </c>
      <c r="B126" s="21" t="s">
        <v>143</v>
      </c>
      <c r="C126" s="21" t="s">
        <v>144</v>
      </c>
      <c r="D126" s="21" t="s">
        <v>147</v>
      </c>
      <c r="E126" s="21" t="s">
        <v>207</v>
      </c>
      <c r="F126" s="21"/>
      <c r="G126" s="21"/>
      <c r="H126" s="21"/>
    </row>
    <row r="127" spans="1:8" x14ac:dyDescent="0.2">
      <c r="A127" s="22">
        <v>2160</v>
      </c>
      <c r="B127" s="20" t="s">
        <v>285</v>
      </c>
      <c r="C127" s="24">
        <f>SUM(C128:C133)</f>
        <v>0</v>
      </c>
    </row>
    <row r="128" spans="1:8" x14ac:dyDescent="0.2">
      <c r="A128" s="22">
        <v>2161</v>
      </c>
      <c r="B128" s="20" t="s">
        <v>286</v>
      </c>
      <c r="C128" s="24">
        <v>0</v>
      </c>
    </row>
    <row r="129" spans="1:8" x14ac:dyDescent="0.2">
      <c r="A129" s="22">
        <v>2162</v>
      </c>
      <c r="B129" s="20" t="s">
        <v>287</v>
      </c>
      <c r="C129" s="24">
        <v>0</v>
      </c>
    </row>
    <row r="130" spans="1:8" x14ac:dyDescent="0.2">
      <c r="A130" s="22">
        <v>2163</v>
      </c>
      <c r="B130" s="20" t="s">
        <v>288</v>
      </c>
      <c r="C130" s="24">
        <v>0</v>
      </c>
    </row>
    <row r="131" spans="1:8" x14ac:dyDescent="0.2">
      <c r="A131" s="22">
        <v>2164</v>
      </c>
      <c r="B131" s="20" t="s">
        <v>289</v>
      </c>
      <c r="C131" s="24">
        <v>0</v>
      </c>
    </row>
    <row r="132" spans="1:8" x14ac:dyDescent="0.2">
      <c r="A132" s="22">
        <v>2165</v>
      </c>
      <c r="B132" s="20" t="s">
        <v>290</v>
      </c>
      <c r="C132" s="24">
        <v>0</v>
      </c>
    </row>
    <row r="133" spans="1:8" x14ac:dyDescent="0.2">
      <c r="A133" s="22">
        <v>2166</v>
      </c>
      <c r="B133" s="20" t="s">
        <v>291</v>
      </c>
      <c r="C133" s="24">
        <v>0</v>
      </c>
    </row>
    <row r="134" spans="1:8" x14ac:dyDescent="0.2">
      <c r="A134" s="22">
        <v>2250</v>
      </c>
      <c r="B134" s="20" t="s">
        <v>292</v>
      </c>
      <c r="C134" s="24">
        <f>SUM(C135:C140)</f>
        <v>0</v>
      </c>
    </row>
    <row r="135" spans="1:8" x14ac:dyDescent="0.2">
      <c r="A135" s="22">
        <v>2251</v>
      </c>
      <c r="B135" s="20" t="s">
        <v>293</v>
      </c>
      <c r="C135" s="24">
        <v>0</v>
      </c>
    </row>
    <row r="136" spans="1:8" x14ac:dyDescent="0.2">
      <c r="A136" s="22">
        <v>2252</v>
      </c>
      <c r="B136" s="20" t="s">
        <v>294</v>
      </c>
      <c r="C136" s="24">
        <v>0</v>
      </c>
    </row>
    <row r="137" spans="1:8" x14ac:dyDescent="0.2">
      <c r="A137" s="22">
        <v>2253</v>
      </c>
      <c r="B137" s="20" t="s">
        <v>295</v>
      </c>
      <c r="C137" s="24">
        <v>0</v>
      </c>
    </row>
    <row r="138" spans="1:8" x14ac:dyDescent="0.2">
      <c r="A138" s="22">
        <v>2254</v>
      </c>
      <c r="B138" s="20" t="s">
        <v>296</v>
      </c>
      <c r="C138" s="24">
        <v>0</v>
      </c>
    </row>
    <row r="139" spans="1:8" x14ac:dyDescent="0.2">
      <c r="A139" s="22">
        <v>2255</v>
      </c>
      <c r="B139" s="20" t="s">
        <v>297</v>
      </c>
      <c r="C139" s="24">
        <v>0</v>
      </c>
    </row>
    <row r="140" spans="1:8" x14ac:dyDescent="0.2">
      <c r="A140" s="22">
        <v>2256</v>
      </c>
      <c r="B140" s="20" t="s">
        <v>298</v>
      </c>
      <c r="C140" s="24">
        <v>0</v>
      </c>
    </row>
    <row r="142" spans="1:8" x14ac:dyDescent="0.2">
      <c r="A142" s="19" t="s">
        <v>173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146</v>
      </c>
      <c r="B143" s="23" t="s">
        <v>143</v>
      </c>
      <c r="C143" s="23" t="s">
        <v>144</v>
      </c>
      <c r="D143" s="23" t="s">
        <v>147</v>
      </c>
      <c r="E143" s="23" t="s">
        <v>207</v>
      </c>
      <c r="F143" s="23"/>
      <c r="G143" s="23"/>
      <c r="H143" s="23"/>
    </row>
    <row r="144" spans="1:8" x14ac:dyDescent="0.2">
      <c r="A144" s="22">
        <v>2159</v>
      </c>
      <c r="B144" s="20" t="s">
        <v>299</v>
      </c>
      <c r="C144" s="24">
        <v>0</v>
      </c>
    </row>
    <row r="145" spans="1:4" x14ac:dyDescent="0.2">
      <c r="A145" s="22">
        <v>2199</v>
      </c>
      <c r="B145" s="20" t="s">
        <v>300</v>
      </c>
      <c r="C145" s="24">
        <v>0</v>
      </c>
    </row>
    <row r="146" spans="1:4" x14ac:dyDescent="0.2">
      <c r="A146" s="22">
        <v>2240</v>
      </c>
      <c r="B146" s="20" t="s">
        <v>301</v>
      </c>
      <c r="C146" s="24">
        <f>SUM(C147:C149)</f>
        <v>0</v>
      </c>
    </row>
    <row r="147" spans="1:4" x14ac:dyDescent="0.2">
      <c r="A147" s="22">
        <v>2241</v>
      </c>
      <c r="B147" s="20" t="s">
        <v>302</v>
      </c>
      <c r="C147" s="24">
        <v>0</v>
      </c>
    </row>
    <row r="148" spans="1:4" x14ac:dyDescent="0.2">
      <c r="A148" s="22">
        <v>2242</v>
      </c>
      <c r="B148" s="20" t="s">
        <v>303</v>
      </c>
      <c r="C148" s="24">
        <v>0</v>
      </c>
    </row>
    <row r="149" spans="1:4" x14ac:dyDescent="0.2">
      <c r="A149" s="22">
        <v>2249</v>
      </c>
      <c r="B149" s="20" t="s">
        <v>304</v>
      </c>
      <c r="C149" s="24">
        <v>0</v>
      </c>
    </row>
    <row r="151" spans="1:4" x14ac:dyDescent="0.2">
      <c r="B151" s="20" t="s">
        <v>637</v>
      </c>
    </row>
    <row r="155" spans="1:4" x14ac:dyDescent="0.2">
      <c r="B155" s="166" t="s">
        <v>674</v>
      </c>
      <c r="C155" s="172" t="s">
        <v>675</v>
      </c>
      <c r="D155" s="172"/>
    </row>
    <row r="156" spans="1:4" x14ac:dyDescent="0.2">
      <c r="B156" s="167" t="s">
        <v>676</v>
      </c>
      <c r="C156" s="168" t="s">
        <v>677</v>
      </c>
      <c r="D156" s="3"/>
    </row>
    <row r="157" spans="1:4" x14ac:dyDescent="0.2">
      <c r="B157" s="166" t="s">
        <v>678</v>
      </c>
      <c r="C157" s="168" t="s">
        <v>679</v>
      </c>
      <c r="D157" s="3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C155:D15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149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595</v>
      </c>
    </row>
    <row r="10" spans="1:2" ht="15" customHeight="1" x14ac:dyDescent="0.2">
      <c r="A10" s="103"/>
      <c r="B10" s="102" t="s">
        <v>596</v>
      </c>
    </row>
    <row r="11" spans="1:2" ht="15" customHeight="1" x14ac:dyDescent="0.2">
      <c r="A11" s="103"/>
      <c r="B11" s="102" t="s">
        <v>127</v>
      </c>
    </row>
    <row r="12" spans="1:2" ht="15" customHeight="1" x14ac:dyDescent="0.2">
      <c r="A12" s="103"/>
      <c r="B12" s="102" t="s">
        <v>126</v>
      </c>
    </row>
    <row r="13" spans="1:2" ht="15" customHeight="1" x14ac:dyDescent="0.2">
      <c r="A13" s="103"/>
      <c r="B13" s="102" t="s">
        <v>128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137</v>
      </c>
    </row>
    <row r="20" spans="1:2" x14ac:dyDescent="0.2">
      <c r="A20" s="103"/>
    </row>
    <row r="21" spans="1:2" ht="15" customHeight="1" x14ac:dyDescent="0.2">
      <c r="A21" s="101" t="s">
        <v>133</v>
      </c>
      <c r="B21" s="1" t="s">
        <v>188</v>
      </c>
    </row>
    <row r="22" spans="1:2" ht="15" customHeight="1" x14ac:dyDescent="0.2">
      <c r="A22" s="103"/>
      <c r="B22" s="107" t="s">
        <v>189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129</v>
      </c>
    </row>
    <row r="26" spans="1:2" ht="15" customHeight="1" x14ac:dyDescent="0.2">
      <c r="A26" s="103"/>
      <c r="B26" s="106" t="s">
        <v>130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136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131</v>
      </c>
    </row>
    <row r="37" spans="1:2" ht="15" customHeight="1" x14ac:dyDescent="0.2">
      <c r="A37" s="103"/>
      <c r="B37" s="102" t="s">
        <v>138</v>
      </c>
    </row>
    <row r="38" spans="1:2" ht="15" customHeight="1" x14ac:dyDescent="0.2">
      <c r="A38" s="103"/>
      <c r="B38" s="109" t="s">
        <v>191</v>
      </c>
    </row>
    <row r="39" spans="1:2" ht="15" customHeight="1" x14ac:dyDescent="0.2">
      <c r="A39" s="103"/>
      <c r="B39" s="102" t="s">
        <v>192</v>
      </c>
    </row>
    <row r="40" spans="1:2" ht="15" customHeight="1" x14ac:dyDescent="0.2">
      <c r="A40" s="103"/>
      <c r="B40" s="102" t="s">
        <v>134</v>
      </c>
    </row>
    <row r="41" spans="1:2" ht="15" customHeight="1" x14ac:dyDescent="0.2">
      <c r="A41" s="103"/>
      <c r="B41" s="102" t="s">
        <v>135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139</v>
      </c>
    </row>
    <row r="44" spans="1:2" ht="15" customHeight="1" x14ac:dyDescent="0.2">
      <c r="A44" s="103"/>
      <c r="B44" s="102" t="s">
        <v>142</v>
      </c>
    </row>
    <row r="45" spans="1:2" ht="15" customHeight="1" x14ac:dyDescent="0.2">
      <c r="A45" s="103"/>
      <c r="B45" s="109" t="s">
        <v>193</v>
      </c>
    </row>
    <row r="46" spans="1:2" ht="15" customHeight="1" x14ac:dyDescent="0.2">
      <c r="A46" s="103"/>
      <c r="B46" s="102" t="s">
        <v>194</v>
      </c>
    </row>
    <row r="47" spans="1:2" ht="15" customHeight="1" x14ac:dyDescent="0.2">
      <c r="A47" s="103"/>
      <c r="B47" s="102" t="s">
        <v>141</v>
      </c>
    </row>
    <row r="48" spans="1:2" ht="15" customHeight="1" x14ac:dyDescent="0.2">
      <c r="A48" s="103"/>
      <c r="B48" s="102" t="s">
        <v>140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170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8"/>
  <sheetViews>
    <sheetView topLeftCell="A193" zoomScaleNormal="100" workbookViewId="0">
      <selection activeCell="B233" sqref="B233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70" t="s">
        <v>672</v>
      </c>
      <c r="B1" s="170"/>
      <c r="C1" s="170"/>
      <c r="D1" s="14" t="s">
        <v>617</v>
      </c>
      <c r="E1" s="25">
        <v>2022</v>
      </c>
    </row>
    <row r="2" spans="1:5" s="16" customFormat="1" ht="18.95" customHeight="1" x14ac:dyDescent="0.25">
      <c r="A2" s="170" t="s">
        <v>622</v>
      </c>
      <c r="B2" s="170"/>
      <c r="C2" s="170"/>
      <c r="D2" s="14" t="s">
        <v>618</v>
      </c>
      <c r="E2" s="25" t="s">
        <v>620</v>
      </c>
    </row>
    <row r="3" spans="1:5" s="16" customFormat="1" ht="18.95" customHeight="1" x14ac:dyDescent="0.25">
      <c r="A3" s="170" t="s">
        <v>673</v>
      </c>
      <c r="B3" s="170"/>
      <c r="C3" s="170"/>
      <c r="D3" s="14" t="s">
        <v>619</v>
      </c>
      <c r="E3" s="25">
        <v>4</v>
      </c>
    </row>
    <row r="4" spans="1:5" x14ac:dyDescent="0.2">
      <c r="A4" s="18" t="s">
        <v>196</v>
      </c>
      <c r="B4" s="19"/>
      <c r="C4" s="19"/>
      <c r="D4" s="19"/>
      <c r="E4" s="19"/>
    </row>
    <row r="6" spans="1:5" x14ac:dyDescent="0.2">
      <c r="A6" s="96" t="s">
        <v>575</v>
      </c>
      <c r="B6" s="47"/>
      <c r="C6" s="47"/>
      <c r="D6" s="47"/>
      <c r="E6" s="47"/>
    </row>
    <row r="7" spans="1:5" x14ac:dyDescent="0.2">
      <c r="A7" s="48" t="s">
        <v>146</v>
      </c>
      <c r="B7" s="48" t="s">
        <v>143</v>
      </c>
      <c r="C7" s="48" t="s">
        <v>144</v>
      </c>
      <c r="D7" s="48" t="s">
        <v>305</v>
      </c>
      <c r="E7" s="48"/>
    </row>
    <row r="8" spans="1:5" x14ac:dyDescent="0.2">
      <c r="A8" s="50">
        <v>4100</v>
      </c>
      <c r="B8" s="51" t="s">
        <v>306</v>
      </c>
      <c r="C8" s="55">
        <f>SUM(C9+C19+C25+C28+C34+C37+C46)</f>
        <v>690536.11</v>
      </c>
      <c r="D8" s="92"/>
      <c r="E8" s="49"/>
    </row>
    <row r="9" spans="1:5" x14ac:dyDescent="0.2">
      <c r="A9" s="50">
        <v>4110</v>
      </c>
      <c r="B9" s="51" t="s">
        <v>307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308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309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310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311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312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313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314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494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315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316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317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495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318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319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320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321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322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496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323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324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325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326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497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327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498</v>
      </c>
      <c r="C34" s="55">
        <f>SUM(C35:C36)</f>
        <v>436.11</v>
      </c>
      <c r="D34" s="92"/>
      <c r="E34" s="49"/>
    </row>
    <row r="35" spans="1:5" x14ac:dyDescent="0.2">
      <c r="A35" s="50">
        <v>4151</v>
      </c>
      <c r="B35" s="51" t="s">
        <v>498</v>
      </c>
      <c r="C35" s="55">
        <v>436.11</v>
      </c>
      <c r="D35" s="92"/>
      <c r="E35" s="49"/>
    </row>
    <row r="36" spans="1:5" ht="22.5" x14ac:dyDescent="0.2">
      <c r="A36" s="50">
        <v>4154</v>
      </c>
      <c r="B36" s="52" t="s">
        <v>499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500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328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329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330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331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332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501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333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334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612</v>
      </c>
      <c r="C46" s="55">
        <f>SUM(C47:C54)</f>
        <v>690100</v>
      </c>
      <c r="D46" s="92"/>
      <c r="E46" s="49"/>
    </row>
    <row r="47" spans="1:5" x14ac:dyDescent="0.2">
      <c r="A47" s="50">
        <v>4171</v>
      </c>
      <c r="B47" s="53" t="s">
        <v>502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503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504</v>
      </c>
      <c r="C49" s="55">
        <v>690100</v>
      </c>
      <c r="D49" s="92"/>
      <c r="E49" s="49"/>
    </row>
    <row r="50" spans="1:5" ht="22.5" x14ac:dyDescent="0.2">
      <c r="A50" s="50">
        <v>4174</v>
      </c>
      <c r="B50" s="52" t="s">
        <v>505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506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507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508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509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574</v>
      </c>
      <c r="B56" s="47"/>
      <c r="C56" s="47"/>
      <c r="D56" s="47"/>
      <c r="E56" s="47"/>
    </row>
    <row r="57" spans="1:5" x14ac:dyDescent="0.2">
      <c r="A57" s="48" t="s">
        <v>146</v>
      </c>
      <c r="B57" s="48" t="s">
        <v>143</v>
      </c>
      <c r="C57" s="48" t="s">
        <v>144</v>
      </c>
      <c r="D57" s="48" t="s">
        <v>305</v>
      </c>
      <c r="E57" s="48"/>
    </row>
    <row r="58" spans="1:5" ht="33.75" x14ac:dyDescent="0.2">
      <c r="A58" s="50">
        <v>4200</v>
      </c>
      <c r="B58" s="52" t="s">
        <v>510</v>
      </c>
      <c r="C58" s="55">
        <f>+C59+C65</f>
        <v>14782935.6</v>
      </c>
      <c r="D58" s="92"/>
      <c r="E58" s="49"/>
    </row>
    <row r="59" spans="1:5" ht="22.5" x14ac:dyDescent="0.2">
      <c r="A59" s="50">
        <v>4210</v>
      </c>
      <c r="B59" s="52" t="s">
        <v>511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335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336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337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512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513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338</v>
      </c>
      <c r="C65" s="55">
        <f>SUM(C66:C69)</f>
        <v>14782935.6</v>
      </c>
      <c r="D65" s="92"/>
      <c r="E65" s="49"/>
    </row>
    <row r="66" spans="1:5" x14ac:dyDescent="0.2">
      <c r="A66" s="50">
        <v>4221</v>
      </c>
      <c r="B66" s="51" t="s">
        <v>339</v>
      </c>
      <c r="C66" s="55">
        <v>14782935.6</v>
      </c>
      <c r="D66" s="92"/>
      <c r="E66" s="49"/>
    </row>
    <row r="67" spans="1:5" x14ac:dyDescent="0.2">
      <c r="A67" s="50">
        <v>4223</v>
      </c>
      <c r="B67" s="51" t="s">
        <v>340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342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514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582</v>
      </c>
      <c r="B71" s="47"/>
      <c r="C71" s="47"/>
      <c r="D71" s="47"/>
      <c r="E71" s="47"/>
    </row>
    <row r="72" spans="1:5" x14ac:dyDescent="0.2">
      <c r="A72" s="48" t="s">
        <v>146</v>
      </c>
      <c r="B72" s="48" t="s">
        <v>143</v>
      </c>
      <c r="C72" s="48" t="s">
        <v>144</v>
      </c>
      <c r="D72" s="48" t="s">
        <v>147</v>
      </c>
      <c r="E72" s="48" t="s">
        <v>207</v>
      </c>
    </row>
    <row r="73" spans="1:5" x14ac:dyDescent="0.2">
      <c r="A73" s="54">
        <v>4300</v>
      </c>
      <c r="B73" s="51" t="s">
        <v>343</v>
      </c>
      <c r="C73" s="55">
        <f>C74+C77+C83+C85+C87</f>
        <v>2396967.7200000002</v>
      </c>
      <c r="D73" s="56"/>
      <c r="E73" s="56"/>
    </row>
    <row r="74" spans="1:5" x14ac:dyDescent="0.2">
      <c r="A74" s="54">
        <v>4310</v>
      </c>
      <c r="B74" s="51" t="s">
        <v>344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515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345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346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347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348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349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350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351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352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352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353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353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354</v>
      </c>
      <c r="C87" s="55">
        <f>SUM(C88:C94)</f>
        <v>2396967.7200000002</v>
      </c>
      <c r="D87" s="56"/>
      <c r="E87" s="56"/>
    </row>
    <row r="88" spans="1:5" x14ac:dyDescent="0.2">
      <c r="A88" s="54">
        <v>4392</v>
      </c>
      <c r="B88" s="51" t="s">
        <v>355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516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356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357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358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517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354</v>
      </c>
      <c r="C94" s="55">
        <v>2396967.7200000002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576</v>
      </c>
      <c r="B96" s="47"/>
      <c r="C96" s="47"/>
      <c r="D96" s="47"/>
      <c r="E96" s="47"/>
    </row>
    <row r="97" spans="1:5" x14ac:dyDescent="0.2">
      <c r="A97" s="48" t="s">
        <v>146</v>
      </c>
      <c r="B97" s="48" t="s">
        <v>143</v>
      </c>
      <c r="C97" s="48" t="s">
        <v>144</v>
      </c>
      <c r="D97" s="48" t="s">
        <v>359</v>
      </c>
      <c r="E97" s="48" t="s">
        <v>207</v>
      </c>
    </row>
    <row r="98" spans="1:5" x14ac:dyDescent="0.2">
      <c r="A98" s="54">
        <v>5000</v>
      </c>
      <c r="B98" s="51" t="s">
        <v>360</v>
      </c>
      <c r="C98" s="55">
        <f>C99+C127+C160+C170+C185+C218</f>
        <v>17423023.300000001</v>
      </c>
      <c r="D98" s="57">
        <v>1</v>
      </c>
      <c r="E98" s="56"/>
    </row>
    <row r="99" spans="1:5" x14ac:dyDescent="0.2">
      <c r="A99" s="54">
        <v>5100</v>
      </c>
      <c r="B99" s="51" t="s">
        <v>361</v>
      </c>
      <c r="C99" s="55">
        <f>C100+C107+C117</f>
        <v>14586288.560000001</v>
      </c>
      <c r="D99" s="57">
        <f>C99/$C$98</f>
        <v>0.8371847014633792</v>
      </c>
      <c r="E99" s="56"/>
    </row>
    <row r="100" spans="1:5" x14ac:dyDescent="0.2">
      <c r="A100" s="54">
        <v>5110</v>
      </c>
      <c r="B100" s="51" t="s">
        <v>362</v>
      </c>
      <c r="C100" s="55">
        <f>SUM(C101:C106)</f>
        <v>12528443.629999999</v>
      </c>
      <c r="D100" s="57">
        <f t="shared" ref="D100:D163" si="0">C100/$C$98</f>
        <v>0.7190740329205666</v>
      </c>
      <c r="E100" s="56"/>
    </row>
    <row r="101" spans="1:5" x14ac:dyDescent="0.2">
      <c r="A101" s="54">
        <v>5111</v>
      </c>
      <c r="B101" s="51" t="s">
        <v>363</v>
      </c>
      <c r="C101" s="55">
        <v>7256829.0599999996</v>
      </c>
      <c r="D101" s="57">
        <f t="shared" si="0"/>
        <v>0.4165080270540647</v>
      </c>
      <c r="E101" s="56"/>
    </row>
    <row r="102" spans="1:5" x14ac:dyDescent="0.2">
      <c r="A102" s="54">
        <v>5112</v>
      </c>
      <c r="B102" s="51" t="s">
        <v>364</v>
      </c>
      <c r="C102" s="55">
        <v>0</v>
      </c>
      <c r="D102" s="57">
        <f t="shared" si="0"/>
        <v>0</v>
      </c>
      <c r="E102" s="56"/>
    </row>
    <row r="103" spans="1:5" x14ac:dyDescent="0.2">
      <c r="A103" s="54">
        <v>5113</v>
      </c>
      <c r="B103" s="51" t="s">
        <v>365</v>
      </c>
      <c r="C103" s="55">
        <v>1131475.06</v>
      </c>
      <c r="D103" s="57">
        <f t="shared" si="0"/>
        <v>6.4941373291970514E-2</v>
      </c>
      <c r="E103" s="56"/>
    </row>
    <row r="104" spans="1:5" x14ac:dyDescent="0.2">
      <c r="A104" s="54">
        <v>5114</v>
      </c>
      <c r="B104" s="51" t="s">
        <v>366</v>
      </c>
      <c r="C104" s="55">
        <v>1977098.62</v>
      </c>
      <c r="D104" s="57">
        <f t="shared" si="0"/>
        <v>0.11347620823074948</v>
      </c>
      <c r="E104" s="56"/>
    </row>
    <row r="105" spans="1:5" x14ac:dyDescent="0.2">
      <c r="A105" s="54">
        <v>5115</v>
      </c>
      <c r="B105" s="51" t="s">
        <v>367</v>
      </c>
      <c r="C105" s="55">
        <v>2163040.89</v>
      </c>
      <c r="D105" s="57">
        <f t="shared" si="0"/>
        <v>0.12414842434378194</v>
      </c>
      <c r="E105" s="56"/>
    </row>
    <row r="106" spans="1:5" x14ac:dyDescent="0.2">
      <c r="A106" s="54">
        <v>5116</v>
      </c>
      <c r="B106" s="51" t="s">
        <v>368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369</v>
      </c>
      <c r="C107" s="55">
        <f>SUM(C108:C116)</f>
        <v>836548.38</v>
      </c>
      <c r="D107" s="57">
        <f t="shared" si="0"/>
        <v>4.8013962077408226E-2</v>
      </c>
      <c r="E107" s="56"/>
    </row>
    <row r="108" spans="1:5" x14ac:dyDescent="0.2">
      <c r="A108" s="54">
        <v>5121</v>
      </c>
      <c r="B108" s="51" t="s">
        <v>370</v>
      </c>
      <c r="C108" s="55">
        <v>174189.22</v>
      </c>
      <c r="D108" s="57">
        <f t="shared" si="0"/>
        <v>9.9976460457353571E-3</v>
      </c>
      <c r="E108" s="56"/>
    </row>
    <row r="109" spans="1:5" x14ac:dyDescent="0.2">
      <c r="A109" s="54">
        <v>5122</v>
      </c>
      <c r="B109" s="51" t="s">
        <v>371</v>
      </c>
      <c r="C109" s="55">
        <v>740</v>
      </c>
      <c r="D109" s="57">
        <f t="shared" si="0"/>
        <v>4.2472536898920406E-5</v>
      </c>
      <c r="E109" s="56"/>
    </row>
    <row r="110" spans="1:5" x14ac:dyDescent="0.2">
      <c r="A110" s="54">
        <v>5123</v>
      </c>
      <c r="B110" s="51" t="s">
        <v>372</v>
      </c>
      <c r="C110" s="55">
        <v>1933.62</v>
      </c>
      <c r="D110" s="57">
        <f t="shared" si="0"/>
        <v>1.1098073891687902E-4</v>
      </c>
      <c r="E110" s="56"/>
    </row>
    <row r="111" spans="1:5" x14ac:dyDescent="0.2">
      <c r="A111" s="54">
        <v>5124</v>
      </c>
      <c r="B111" s="51" t="s">
        <v>373</v>
      </c>
      <c r="C111" s="55">
        <v>67955.520000000004</v>
      </c>
      <c r="D111" s="57">
        <f t="shared" si="0"/>
        <v>3.9003288252504376E-3</v>
      </c>
      <c r="E111" s="56"/>
    </row>
    <row r="112" spans="1:5" x14ac:dyDescent="0.2">
      <c r="A112" s="54">
        <v>5125</v>
      </c>
      <c r="B112" s="51" t="s">
        <v>374</v>
      </c>
      <c r="C112" s="55">
        <v>31551.43</v>
      </c>
      <c r="D112" s="57">
        <f t="shared" si="0"/>
        <v>1.8109044255252759E-3</v>
      </c>
      <c r="E112" s="56"/>
    </row>
    <row r="113" spans="1:5" x14ac:dyDescent="0.2">
      <c r="A113" s="54">
        <v>5126</v>
      </c>
      <c r="B113" s="51" t="s">
        <v>375</v>
      </c>
      <c r="C113" s="55">
        <v>435450.3</v>
      </c>
      <c r="D113" s="57">
        <f t="shared" si="0"/>
        <v>2.4992809370805349E-2</v>
      </c>
      <c r="E113" s="56"/>
    </row>
    <row r="114" spans="1:5" x14ac:dyDescent="0.2">
      <c r="A114" s="54">
        <v>5127</v>
      </c>
      <c r="B114" s="51" t="s">
        <v>376</v>
      </c>
      <c r="C114" s="55">
        <v>0</v>
      </c>
      <c r="D114" s="57">
        <f t="shared" si="0"/>
        <v>0</v>
      </c>
      <c r="E114" s="56"/>
    </row>
    <row r="115" spans="1:5" x14ac:dyDescent="0.2">
      <c r="A115" s="54">
        <v>5128</v>
      </c>
      <c r="B115" s="51" t="s">
        <v>377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378</v>
      </c>
      <c r="C116" s="55">
        <v>124728.29</v>
      </c>
      <c r="D116" s="57">
        <f t="shared" si="0"/>
        <v>7.1588201342760067E-3</v>
      </c>
      <c r="E116" s="56"/>
    </row>
    <row r="117" spans="1:5" x14ac:dyDescent="0.2">
      <c r="A117" s="54">
        <v>5130</v>
      </c>
      <c r="B117" s="51" t="s">
        <v>379</v>
      </c>
      <c r="C117" s="55">
        <f>SUM(C118:C126)</f>
        <v>1221296.55</v>
      </c>
      <c r="D117" s="57">
        <f t="shared" si="0"/>
        <v>7.0096706465404307E-2</v>
      </c>
      <c r="E117" s="56"/>
    </row>
    <row r="118" spans="1:5" x14ac:dyDescent="0.2">
      <c r="A118" s="54">
        <v>5131</v>
      </c>
      <c r="B118" s="51" t="s">
        <v>380</v>
      </c>
      <c r="C118" s="55">
        <v>158432.04</v>
      </c>
      <c r="D118" s="57">
        <f t="shared" si="0"/>
        <v>9.0932576552313973E-3</v>
      </c>
      <c r="E118" s="56"/>
    </row>
    <row r="119" spans="1:5" x14ac:dyDescent="0.2">
      <c r="A119" s="54">
        <v>5132</v>
      </c>
      <c r="B119" s="51" t="s">
        <v>381</v>
      </c>
      <c r="C119" s="55">
        <v>96888.01</v>
      </c>
      <c r="D119" s="57">
        <f t="shared" si="0"/>
        <v>5.5609183510648228E-3</v>
      </c>
      <c r="E119" s="56"/>
    </row>
    <row r="120" spans="1:5" x14ac:dyDescent="0.2">
      <c r="A120" s="54">
        <v>5133</v>
      </c>
      <c r="B120" s="51" t="s">
        <v>382</v>
      </c>
      <c r="C120" s="55">
        <v>59751.96</v>
      </c>
      <c r="D120" s="57">
        <f t="shared" si="0"/>
        <v>3.4294828728146163E-3</v>
      </c>
      <c r="E120" s="56"/>
    </row>
    <row r="121" spans="1:5" x14ac:dyDescent="0.2">
      <c r="A121" s="54">
        <v>5134</v>
      </c>
      <c r="B121" s="51" t="s">
        <v>383</v>
      </c>
      <c r="C121" s="55">
        <v>232105.42</v>
      </c>
      <c r="D121" s="57">
        <f t="shared" si="0"/>
        <v>1.3321764885661377E-2</v>
      </c>
      <c r="E121" s="56"/>
    </row>
    <row r="122" spans="1:5" x14ac:dyDescent="0.2">
      <c r="A122" s="54">
        <v>5135</v>
      </c>
      <c r="B122" s="51" t="s">
        <v>384</v>
      </c>
      <c r="C122" s="55">
        <v>269787.01</v>
      </c>
      <c r="D122" s="57">
        <f t="shared" si="0"/>
        <v>1.548451180685731E-2</v>
      </c>
      <c r="E122" s="56"/>
    </row>
    <row r="123" spans="1:5" x14ac:dyDescent="0.2">
      <c r="A123" s="54">
        <v>5136</v>
      </c>
      <c r="B123" s="51" t="s">
        <v>385</v>
      </c>
      <c r="C123" s="55">
        <v>4500</v>
      </c>
      <c r="D123" s="57">
        <f t="shared" si="0"/>
        <v>2.5827894060154302E-4</v>
      </c>
      <c r="E123" s="56"/>
    </row>
    <row r="124" spans="1:5" x14ac:dyDescent="0.2">
      <c r="A124" s="54">
        <v>5137</v>
      </c>
      <c r="B124" s="51" t="s">
        <v>386</v>
      </c>
      <c r="C124" s="55">
        <v>15000</v>
      </c>
      <c r="D124" s="57">
        <f t="shared" si="0"/>
        <v>8.6092980200514336E-4</v>
      </c>
      <c r="E124" s="56"/>
    </row>
    <row r="125" spans="1:5" x14ac:dyDescent="0.2">
      <c r="A125" s="54">
        <v>5138</v>
      </c>
      <c r="B125" s="51" t="s">
        <v>387</v>
      </c>
      <c r="C125" s="55">
        <v>73200.77</v>
      </c>
      <c r="D125" s="57">
        <f t="shared" si="0"/>
        <v>4.2013816281816028E-3</v>
      </c>
      <c r="E125" s="56"/>
    </row>
    <row r="126" spans="1:5" x14ac:dyDescent="0.2">
      <c r="A126" s="54">
        <v>5139</v>
      </c>
      <c r="B126" s="51" t="s">
        <v>388</v>
      </c>
      <c r="C126" s="55">
        <v>311631.34000000003</v>
      </c>
      <c r="D126" s="57">
        <f t="shared" si="0"/>
        <v>1.7886180522986503E-2</v>
      </c>
      <c r="E126" s="56"/>
    </row>
    <row r="127" spans="1:5" x14ac:dyDescent="0.2">
      <c r="A127" s="54">
        <v>5200</v>
      </c>
      <c r="B127" s="51" t="s">
        <v>389</v>
      </c>
      <c r="C127" s="55">
        <f>C128+C131+C134+C137+C142+C146+C149+C151+C157</f>
        <v>2440392.56</v>
      </c>
      <c r="D127" s="57">
        <f t="shared" si="0"/>
        <v>0.14006711223304166</v>
      </c>
      <c r="E127" s="56"/>
    </row>
    <row r="128" spans="1:5" x14ac:dyDescent="0.2">
      <c r="A128" s="54">
        <v>5210</v>
      </c>
      <c r="B128" s="51" t="s">
        <v>390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391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392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393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394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395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340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396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397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341</v>
      </c>
      <c r="C137" s="55">
        <f>SUM(C138:C141)</f>
        <v>2325980.56</v>
      </c>
      <c r="D137" s="57">
        <f t="shared" si="0"/>
        <v>0.1335003988659075</v>
      </c>
      <c r="E137" s="56"/>
    </row>
    <row r="138" spans="1:5" x14ac:dyDescent="0.2">
      <c r="A138" s="54">
        <v>5241</v>
      </c>
      <c r="B138" s="51" t="s">
        <v>398</v>
      </c>
      <c r="C138" s="55">
        <v>1921897.31</v>
      </c>
      <c r="D138" s="57">
        <f t="shared" si="0"/>
        <v>0.11030791137150117</v>
      </c>
      <c r="E138" s="56"/>
    </row>
    <row r="139" spans="1:5" x14ac:dyDescent="0.2">
      <c r="A139" s="54">
        <v>5242</v>
      </c>
      <c r="B139" s="51" t="s">
        <v>399</v>
      </c>
      <c r="C139" s="55">
        <v>337782.52</v>
      </c>
      <c r="D139" s="57">
        <f t="shared" si="0"/>
        <v>1.9387135870959894E-2</v>
      </c>
      <c r="E139" s="56"/>
    </row>
    <row r="140" spans="1:5" x14ac:dyDescent="0.2">
      <c r="A140" s="54">
        <v>5243</v>
      </c>
      <c r="B140" s="51" t="s">
        <v>400</v>
      </c>
      <c r="C140" s="55">
        <v>66300.73</v>
      </c>
      <c r="D140" s="57">
        <f t="shared" si="0"/>
        <v>3.805351623446431E-3</v>
      </c>
      <c r="E140" s="56"/>
    </row>
    <row r="141" spans="1:5" x14ac:dyDescent="0.2">
      <c r="A141" s="54">
        <v>5244</v>
      </c>
      <c r="B141" s="51" t="s">
        <v>401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342</v>
      </c>
      <c r="C142" s="55">
        <f>SUM(C143:C145)</f>
        <v>78412</v>
      </c>
      <c r="D142" s="57">
        <f t="shared" si="0"/>
        <v>4.5004818423218197E-3</v>
      </c>
      <c r="E142" s="56"/>
    </row>
    <row r="143" spans="1:5" x14ac:dyDescent="0.2">
      <c r="A143" s="54">
        <v>5251</v>
      </c>
      <c r="B143" s="51" t="s">
        <v>402</v>
      </c>
      <c r="C143" s="55">
        <v>78412</v>
      </c>
      <c r="D143" s="57">
        <f t="shared" si="0"/>
        <v>4.5004818423218197E-3</v>
      </c>
      <c r="E143" s="56"/>
    </row>
    <row r="144" spans="1:5" x14ac:dyDescent="0.2">
      <c r="A144" s="54">
        <v>5252</v>
      </c>
      <c r="B144" s="51" t="s">
        <v>403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404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405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406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407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408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409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410</v>
      </c>
      <c r="C151" s="55">
        <f>SUM(C152:C156)</f>
        <v>36000</v>
      </c>
      <c r="D151" s="57">
        <f t="shared" si="0"/>
        <v>2.0662315248123442E-3</v>
      </c>
      <c r="E151" s="56"/>
    </row>
    <row r="152" spans="1:5" x14ac:dyDescent="0.2">
      <c r="A152" s="54">
        <v>5281</v>
      </c>
      <c r="B152" s="51" t="s">
        <v>411</v>
      </c>
      <c r="C152" s="55">
        <v>36000</v>
      </c>
      <c r="D152" s="57">
        <f t="shared" si="0"/>
        <v>2.0662315248123442E-3</v>
      </c>
      <c r="E152" s="56"/>
    </row>
    <row r="153" spans="1:5" x14ac:dyDescent="0.2">
      <c r="A153" s="54">
        <v>5282</v>
      </c>
      <c r="B153" s="51" t="s">
        <v>412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413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414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415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416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417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418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419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335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420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421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336</v>
      </c>
      <c r="C164" s="55">
        <f>SUM(C165:C166)</f>
        <v>0</v>
      </c>
      <c r="D164" s="57">
        <f t="shared" ref="D164:D220" si="1">C164/$C$98</f>
        <v>0</v>
      </c>
      <c r="E164" s="56"/>
    </row>
    <row r="165" spans="1:5" x14ac:dyDescent="0.2">
      <c r="A165" s="54">
        <v>5321</v>
      </c>
      <c r="B165" s="51" t="s">
        <v>422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423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337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424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425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426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427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428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429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430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431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432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433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434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435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436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436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437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438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439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440</v>
      </c>
      <c r="C185" s="55">
        <f>C186+C195+C198+C204+C206+C208</f>
        <v>396342.18</v>
      </c>
      <c r="D185" s="57">
        <f t="shared" si="1"/>
        <v>2.2748186303579124E-2</v>
      </c>
      <c r="E185" s="56"/>
    </row>
    <row r="186" spans="1:5" x14ac:dyDescent="0.2">
      <c r="A186" s="54">
        <v>5510</v>
      </c>
      <c r="B186" s="51" t="s">
        <v>441</v>
      </c>
      <c r="C186" s="55">
        <f>SUM(C187:C194)</f>
        <v>396342.18</v>
      </c>
      <c r="D186" s="57">
        <f t="shared" si="1"/>
        <v>2.2748186303579124E-2</v>
      </c>
      <c r="E186" s="56"/>
    </row>
    <row r="187" spans="1:5" x14ac:dyDescent="0.2">
      <c r="A187" s="54">
        <v>5511</v>
      </c>
      <c r="B187" s="51" t="s">
        <v>442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443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444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445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446</v>
      </c>
      <c r="C191" s="55">
        <v>385905.16</v>
      </c>
      <c r="D191" s="57">
        <f t="shared" si="1"/>
        <v>2.2149150199437542E-2</v>
      </c>
      <c r="E191" s="56"/>
    </row>
    <row r="192" spans="1:5" x14ac:dyDescent="0.2">
      <c r="A192" s="54">
        <v>5516</v>
      </c>
      <c r="B192" s="51" t="s">
        <v>447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448</v>
      </c>
      <c r="C193" s="55">
        <v>10437.02</v>
      </c>
      <c r="D193" s="57">
        <f t="shared" si="1"/>
        <v>5.9903610414158148E-4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449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450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451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452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453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454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455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456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5540</v>
      </c>
      <c r="B204" s="51" t="s">
        <v>457</v>
      </c>
      <c r="C204" s="55">
        <f>SUM(C205)</f>
        <v>0</v>
      </c>
      <c r="D204" s="57">
        <f t="shared" si="1"/>
        <v>0</v>
      </c>
      <c r="E204" s="56"/>
    </row>
    <row r="205" spans="1:5" x14ac:dyDescent="0.2">
      <c r="A205" s="54">
        <v>5541</v>
      </c>
      <c r="B205" s="51" t="s">
        <v>457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5550</v>
      </c>
      <c r="B206" s="51" t="s">
        <v>458</v>
      </c>
      <c r="C206" s="55">
        <f>C207</f>
        <v>0</v>
      </c>
      <c r="D206" s="57">
        <f t="shared" si="1"/>
        <v>0</v>
      </c>
      <c r="E206" s="56"/>
    </row>
    <row r="207" spans="1:5" x14ac:dyDescent="0.2">
      <c r="A207" s="54">
        <v>5551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5590</v>
      </c>
      <c r="B208" s="51" t="s">
        <v>459</v>
      </c>
      <c r="C208" s="55">
        <f>SUM(C209:C217)</f>
        <v>0</v>
      </c>
      <c r="D208" s="57">
        <f t="shared" si="1"/>
        <v>0</v>
      </c>
      <c r="E208" s="56"/>
    </row>
    <row r="209" spans="1:5" x14ac:dyDescent="0.2">
      <c r="A209" s="54">
        <v>5591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5592</v>
      </c>
      <c r="B210" s="51" t="s">
        <v>461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5593</v>
      </c>
      <c r="B211" s="51" t="s">
        <v>462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5594</v>
      </c>
      <c r="B212" s="51" t="s">
        <v>518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5595</v>
      </c>
      <c r="B213" s="51" t="s">
        <v>464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5596</v>
      </c>
      <c r="B214" s="51" t="s">
        <v>357</v>
      </c>
      <c r="C214" s="55">
        <v>0</v>
      </c>
      <c r="D214" s="57">
        <f t="shared" si="1"/>
        <v>0</v>
      </c>
      <c r="E214" s="56"/>
    </row>
    <row r="215" spans="1:5" x14ac:dyDescent="0.2">
      <c r="A215" s="54">
        <v>5597</v>
      </c>
      <c r="B215" s="51" t="s">
        <v>465</v>
      </c>
      <c r="C215" s="55">
        <v>0</v>
      </c>
      <c r="D215" s="57">
        <f t="shared" si="1"/>
        <v>0</v>
      </c>
      <c r="E215" s="56"/>
    </row>
    <row r="216" spans="1:5" x14ac:dyDescent="0.2">
      <c r="A216" s="54">
        <v>5598</v>
      </c>
      <c r="B216" s="51" t="s">
        <v>519</v>
      </c>
      <c r="C216" s="55">
        <v>0</v>
      </c>
      <c r="D216" s="57">
        <f t="shared" si="1"/>
        <v>0</v>
      </c>
      <c r="E216" s="56"/>
    </row>
    <row r="217" spans="1:5" x14ac:dyDescent="0.2">
      <c r="A217" s="54">
        <v>5599</v>
      </c>
      <c r="B217" s="51" t="s">
        <v>466</v>
      </c>
      <c r="C217" s="55">
        <v>0</v>
      </c>
      <c r="D217" s="57">
        <f t="shared" si="1"/>
        <v>0</v>
      </c>
      <c r="E217" s="56"/>
    </row>
    <row r="218" spans="1:5" x14ac:dyDescent="0.2">
      <c r="A218" s="54">
        <v>5600</v>
      </c>
      <c r="B218" s="51" t="s">
        <v>79</v>
      </c>
      <c r="C218" s="55">
        <f>C219</f>
        <v>0</v>
      </c>
      <c r="D218" s="57">
        <f t="shared" si="1"/>
        <v>0</v>
      </c>
      <c r="E218" s="56"/>
    </row>
    <row r="219" spans="1:5" x14ac:dyDescent="0.2">
      <c r="A219" s="54">
        <v>5610</v>
      </c>
      <c r="B219" s="51" t="s">
        <v>467</v>
      </c>
      <c r="C219" s="55">
        <f>C220</f>
        <v>0</v>
      </c>
      <c r="D219" s="57">
        <f t="shared" si="1"/>
        <v>0</v>
      </c>
      <c r="E219" s="56"/>
    </row>
    <row r="220" spans="1:5" x14ac:dyDescent="0.2">
      <c r="A220" s="54">
        <v>5611</v>
      </c>
      <c r="B220" s="51" t="s">
        <v>468</v>
      </c>
      <c r="C220" s="55">
        <v>0</v>
      </c>
      <c r="D220" s="57">
        <f t="shared" si="1"/>
        <v>0</v>
      </c>
      <c r="E220" s="56"/>
    </row>
    <row r="222" spans="1:5" x14ac:dyDescent="0.2">
      <c r="B222" s="20" t="s">
        <v>637</v>
      </c>
    </row>
    <row r="226" spans="2:4" x14ac:dyDescent="0.2">
      <c r="B226" s="166" t="s">
        <v>674</v>
      </c>
      <c r="C226" s="172" t="s">
        <v>675</v>
      </c>
      <c r="D226" s="172"/>
    </row>
    <row r="227" spans="2:4" x14ac:dyDescent="0.2">
      <c r="B227" s="167" t="s">
        <v>676</v>
      </c>
      <c r="C227" s="168" t="s">
        <v>677</v>
      </c>
      <c r="D227" s="3"/>
    </row>
    <row r="228" spans="2:4" x14ac:dyDescent="0.2">
      <c r="B228" s="166" t="s">
        <v>678</v>
      </c>
      <c r="C228" s="168" t="s">
        <v>679</v>
      </c>
      <c r="D228" s="3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226:D2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190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577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148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578</v>
      </c>
      <c r="B9" s="104" t="s">
        <v>150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580</v>
      </c>
      <c r="B12" s="104" t="s">
        <v>150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581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B41" sqref="B41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5" t="s">
        <v>672</v>
      </c>
      <c r="B1" s="175"/>
      <c r="C1" s="175"/>
      <c r="D1" s="27" t="s">
        <v>617</v>
      </c>
      <c r="E1" s="28">
        <v>2022</v>
      </c>
    </row>
    <row r="2" spans="1:5" ht="18.95" customHeight="1" x14ac:dyDescent="0.2">
      <c r="A2" s="175" t="s">
        <v>623</v>
      </c>
      <c r="B2" s="175"/>
      <c r="C2" s="175"/>
      <c r="D2" s="27" t="s">
        <v>618</v>
      </c>
      <c r="E2" s="28" t="s">
        <v>620</v>
      </c>
    </row>
    <row r="3" spans="1:5" ht="18.95" customHeight="1" x14ac:dyDescent="0.2">
      <c r="A3" s="175" t="s">
        <v>673</v>
      </c>
      <c r="B3" s="175"/>
      <c r="C3" s="175"/>
      <c r="D3" s="27" t="s">
        <v>619</v>
      </c>
      <c r="E3" s="28">
        <v>4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146</v>
      </c>
      <c r="B7" s="32" t="s">
        <v>143</v>
      </c>
      <c r="C7" s="32" t="s">
        <v>144</v>
      </c>
      <c r="D7" s="32" t="s">
        <v>145</v>
      </c>
      <c r="E7" s="32" t="s">
        <v>147</v>
      </c>
    </row>
    <row r="8" spans="1:5" x14ac:dyDescent="0.2">
      <c r="A8" s="33">
        <v>3110</v>
      </c>
      <c r="B8" s="29" t="s">
        <v>336</v>
      </c>
      <c r="C8" s="34">
        <v>2366203.4700000002</v>
      </c>
    </row>
    <row r="9" spans="1:5" x14ac:dyDescent="0.2">
      <c r="A9" s="33">
        <v>3120</v>
      </c>
      <c r="B9" s="29" t="s">
        <v>469</v>
      </c>
      <c r="C9" s="34">
        <v>0.01</v>
      </c>
    </row>
    <row r="10" spans="1:5" x14ac:dyDescent="0.2">
      <c r="A10" s="33">
        <v>3130</v>
      </c>
      <c r="B10" s="29" t="s">
        <v>470</v>
      </c>
      <c r="C10" s="34">
        <v>0</v>
      </c>
    </row>
    <row r="12" spans="1:5" x14ac:dyDescent="0.2">
      <c r="A12" s="31" t="s">
        <v>176</v>
      </c>
      <c r="B12" s="31"/>
      <c r="C12" s="31"/>
      <c r="D12" s="31"/>
      <c r="E12" s="31"/>
    </row>
    <row r="13" spans="1:5" x14ac:dyDescent="0.2">
      <c r="A13" s="32" t="s">
        <v>146</v>
      </c>
      <c r="B13" s="32" t="s">
        <v>143</v>
      </c>
      <c r="C13" s="32" t="s">
        <v>144</v>
      </c>
      <c r="D13" s="32" t="s">
        <v>471</v>
      </c>
      <c r="E13" s="32"/>
    </row>
    <row r="14" spans="1:5" x14ac:dyDescent="0.2">
      <c r="A14" s="33">
        <v>3210</v>
      </c>
      <c r="B14" s="29" t="s">
        <v>472</v>
      </c>
      <c r="C14" s="34">
        <v>447416.13</v>
      </c>
    </row>
    <row r="15" spans="1:5" x14ac:dyDescent="0.2">
      <c r="A15" s="33">
        <v>3220</v>
      </c>
      <c r="B15" s="29" t="s">
        <v>473</v>
      </c>
      <c r="C15" s="34">
        <v>6585570.7599999998</v>
      </c>
    </row>
    <row r="16" spans="1:5" x14ac:dyDescent="0.2">
      <c r="A16" s="33">
        <v>3230</v>
      </c>
      <c r="B16" s="29" t="s">
        <v>474</v>
      </c>
      <c r="C16" s="34">
        <f>SUM(C17:C20)</f>
        <v>0</v>
      </c>
    </row>
    <row r="17" spans="1:3" x14ac:dyDescent="0.2">
      <c r="A17" s="33">
        <v>3231</v>
      </c>
      <c r="B17" s="29" t="s">
        <v>475</v>
      </c>
      <c r="C17" s="34">
        <v>0</v>
      </c>
    </row>
    <row r="18" spans="1:3" x14ac:dyDescent="0.2">
      <c r="A18" s="33">
        <v>3232</v>
      </c>
      <c r="B18" s="29" t="s">
        <v>476</v>
      </c>
      <c r="C18" s="34">
        <v>0</v>
      </c>
    </row>
    <row r="19" spans="1:3" x14ac:dyDescent="0.2">
      <c r="A19" s="33">
        <v>3233</v>
      </c>
      <c r="B19" s="29" t="s">
        <v>477</v>
      </c>
      <c r="C19" s="34">
        <v>0</v>
      </c>
    </row>
    <row r="20" spans="1:3" x14ac:dyDescent="0.2">
      <c r="A20" s="33">
        <v>3239</v>
      </c>
      <c r="B20" s="29" t="s">
        <v>478</v>
      </c>
      <c r="C20" s="34">
        <v>0</v>
      </c>
    </row>
    <row r="21" spans="1:3" x14ac:dyDescent="0.2">
      <c r="A21" s="33">
        <v>3240</v>
      </c>
      <c r="B21" s="29" t="s">
        <v>479</v>
      </c>
      <c r="C21" s="34">
        <f>SUM(C22:C24)</f>
        <v>0</v>
      </c>
    </row>
    <row r="22" spans="1:3" x14ac:dyDescent="0.2">
      <c r="A22" s="33">
        <v>3241</v>
      </c>
      <c r="B22" s="29" t="s">
        <v>480</v>
      </c>
      <c r="C22" s="34">
        <v>0</v>
      </c>
    </row>
    <row r="23" spans="1:3" x14ac:dyDescent="0.2">
      <c r="A23" s="33">
        <v>3242</v>
      </c>
      <c r="B23" s="29" t="s">
        <v>481</v>
      </c>
      <c r="C23" s="34">
        <v>0</v>
      </c>
    </row>
    <row r="24" spans="1:3" x14ac:dyDescent="0.2">
      <c r="A24" s="33">
        <v>3243</v>
      </c>
      <c r="B24" s="29" t="s">
        <v>482</v>
      </c>
      <c r="C24" s="34">
        <v>0</v>
      </c>
    </row>
    <row r="25" spans="1:3" x14ac:dyDescent="0.2">
      <c r="A25" s="33">
        <v>3250</v>
      </c>
      <c r="B25" s="29" t="s">
        <v>483</v>
      </c>
      <c r="C25" s="34">
        <f>SUM(C26:C27)</f>
        <v>0</v>
      </c>
    </row>
    <row r="26" spans="1:3" x14ac:dyDescent="0.2">
      <c r="A26" s="33">
        <v>3251</v>
      </c>
      <c r="B26" s="29" t="s">
        <v>484</v>
      </c>
      <c r="C26" s="34">
        <v>0</v>
      </c>
    </row>
    <row r="27" spans="1:3" x14ac:dyDescent="0.2">
      <c r="A27" s="33">
        <v>3252</v>
      </c>
      <c r="B27" s="29" t="s">
        <v>485</v>
      </c>
      <c r="C27" s="34">
        <v>0</v>
      </c>
    </row>
    <row r="29" spans="1:3" x14ac:dyDescent="0.2">
      <c r="B29" s="29" t="s">
        <v>637</v>
      </c>
    </row>
    <row r="33" spans="2:4" x14ac:dyDescent="0.2">
      <c r="B33" s="166" t="s">
        <v>674</v>
      </c>
      <c r="C33" s="172" t="s">
        <v>675</v>
      </c>
      <c r="D33" s="172"/>
    </row>
    <row r="34" spans="2:4" x14ac:dyDescent="0.2">
      <c r="B34" s="167" t="s">
        <v>676</v>
      </c>
      <c r="C34" s="168" t="s">
        <v>677</v>
      </c>
      <c r="D34" s="3"/>
    </row>
    <row r="35" spans="2:4" x14ac:dyDescent="0.2">
      <c r="B35" s="166" t="s">
        <v>678</v>
      </c>
      <c r="C35" s="168" t="s">
        <v>679</v>
      </c>
      <c r="D35" s="3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33:D3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175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33"/>
  <sheetViews>
    <sheetView topLeftCell="A106" workbookViewId="0">
      <selection activeCell="B128" sqref="B128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5" t="s">
        <v>672</v>
      </c>
      <c r="B1" s="175"/>
      <c r="C1" s="175"/>
      <c r="D1" s="27" t="s">
        <v>617</v>
      </c>
      <c r="E1" s="28">
        <v>2022</v>
      </c>
    </row>
    <row r="2" spans="1:5" s="35" customFormat="1" ht="18.95" customHeight="1" x14ac:dyDescent="0.25">
      <c r="A2" s="175" t="s">
        <v>624</v>
      </c>
      <c r="B2" s="175"/>
      <c r="C2" s="175"/>
      <c r="D2" s="27" t="s">
        <v>618</v>
      </c>
      <c r="E2" s="28" t="s">
        <v>620</v>
      </c>
    </row>
    <row r="3" spans="1:5" s="35" customFormat="1" ht="18.95" customHeight="1" x14ac:dyDescent="0.25">
      <c r="A3" s="175" t="s">
        <v>673</v>
      </c>
      <c r="B3" s="175"/>
      <c r="C3" s="175"/>
      <c r="D3" s="27" t="s">
        <v>619</v>
      </c>
      <c r="E3" s="28">
        <v>4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177</v>
      </c>
      <c r="B6" s="31"/>
      <c r="C6" s="31"/>
      <c r="D6" s="31"/>
      <c r="E6" s="31"/>
    </row>
    <row r="7" spans="1:5" x14ac:dyDescent="0.2">
      <c r="A7" s="32" t="s">
        <v>146</v>
      </c>
      <c r="B7" s="32" t="s">
        <v>661</v>
      </c>
      <c r="C7" s="129">
        <v>2022</v>
      </c>
      <c r="D7" s="129">
        <v>2021</v>
      </c>
      <c r="E7" s="32"/>
    </row>
    <row r="8" spans="1:5" x14ac:dyDescent="0.2">
      <c r="A8" s="33">
        <v>1111</v>
      </c>
      <c r="B8" s="29" t="s">
        <v>486</v>
      </c>
      <c r="C8" s="34">
        <v>0</v>
      </c>
      <c r="D8" s="34">
        <v>0</v>
      </c>
    </row>
    <row r="9" spans="1:5" x14ac:dyDescent="0.2">
      <c r="A9" s="33">
        <v>1112</v>
      </c>
      <c r="B9" s="29" t="s">
        <v>487</v>
      </c>
      <c r="C9" s="34">
        <v>0</v>
      </c>
      <c r="D9" s="34">
        <v>0</v>
      </c>
    </row>
    <row r="10" spans="1:5" x14ac:dyDescent="0.2">
      <c r="A10" s="33">
        <v>1113</v>
      </c>
      <c r="B10" s="29" t="s">
        <v>488</v>
      </c>
      <c r="C10" s="34">
        <v>1550412.8</v>
      </c>
      <c r="D10" s="34">
        <v>1109569.05</v>
      </c>
    </row>
    <row r="11" spans="1:5" x14ac:dyDescent="0.2">
      <c r="A11" s="33">
        <v>1114</v>
      </c>
      <c r="B11" s="29" t="s">
        <v>197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198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489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490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639</v>
      </c>
      <c r="C15" s="135">
        <f>SUM(C8:C14)</f>
        <v>1550412.8</v>
      </c>
      <c r="D15" s="135">
        <f>SUM(D8:D14)</f>
        <v>1109569.05</v>
      </c>
    </row>
    <row r="18" spans="1:5" x14ac:dyDescent="0.2">
      <c r="A18" s="31" t="s">
        <v>178</v>
      </c>
      <c r="B18" s="31"/>
      <c r="C18" s="31"/>
      <c r="D18" s="31"/>
      <c r="E18" s="130"/>
    </row>
    <row r="19" spans="1:5" x14ac:dyDescent="0.2">
      <c r="A19" s="32" t="s">
        <v>146</v>
      </c>
      <c r="B19" s="32" t="s">
        <v>661</v>
      </c>
      <c r="C19" s="144" t="s">
        <v>660</v>
      </c>
      <c r="D19" s="144" t="s">
        <v>181</v>
      </c>
      <c r="E19" s="130"/>
    </row>
    <row r="20" spans="1:5" x14ac:dyDescent="0.2">
      <c r="A20" s="133">
        <v>1230</v>
      </c>
      <c r="B20" s="134" t="s">
        <v>230</v>
      </c>
      <c r="C20" s="135">
        <f>SUM(C21:C27)</f>
        <v>0</v>
      </c>
      <c r="D20" s="135">
        <f>SUM(D21:D27)</f>
        <v>0</v>
      </c>
      <c r="E20" s="130"/>
    </row>
    <row r="21" spans="1:5" x14ac:dyDescent="0.2">
      <c r="A21" s="33">
        <v>1231</v>
      </c>
      <c r="B21" s="29" t="s">
        <v>231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232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233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234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235</v>
      </c>
      <c r="C25" s="34">
        <v>0</v>
      </c>
      <c r="D25" s="132">
        <v>0</v>
      </c>
      <c r="E25" s="130"/>
    </row>
    <row r="26" spans="1:5" x14ac:dyDescent="0.2">
      <c r="A26" s="33">
        <v>1236</v>
      </c>
      <c r="B26" s="29" t="s">
        <v>236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237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238</v>
      </c>
      <c r="C28" s="135">
        <f>SUM(C29:C36)</f>
        <v>65629.98000000001</v>
      </c>
      <c r="D28" s="135">
        <f>SUM(D29:D36)</f>
        <v>65629.98000000001</v>
      </c>
      <c r="E28" s="130"/>
    </row>
    <row r="29" spans="1:5" x14ac:dyDescent="0.2">
      <c r="A29" s="33">
        <v>1241</v>
      </c>
      <c r="B29" s="29" t="s">
        <v>239</v>
      </c>
      <c r="C29" s="34">
        <v>43579.98</v>
      </c>
      <c r="D29" s="132">
        <v>43579.98</v>
      </c>
      <c r="E29" s="130"/>
    </row>
    <row r="30" spans="1:5" x14ac:dyDescent="0.2">
      <c r="A30" s="33">
        <v>1242</v>
      </c>
      <c r="B30" s="29" t="s">
        <v>240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241</v>
      </c>
      <c r="C31" s="34">
        <v>22050</v>
      </c>
      <c r="D31" s="132">
        <v>22050</v>
      </c>
      <c r="E31" s="130"/>
    </row>
    <row r="32" spans="1:5" x14ac:dyDescent="0.2">
      <c r="A32" s="33">
        <v>1244</v>
      </c>
      <c r="B32" s="29" t="s">
        <v>242</v>
      </c>
      <c r="C32" s="34">
        <v>0</v>
      </c>
      <c r="D32" s="132">
        <v>0</v>
      </c>
      <c r="E32" s="130"/>
    </row>
    <row r="33" spans="1:5" x14ac:dyDescent="0.2">
      <c r="A33" s="33">
        <v>1245</v>
      </c>
      <c r="B33" s="29" t="s">
        <v>243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244</v>
      </c>
      <c r="C34" s="34">
        <v>0</v>
      </c>
      <c r="D34" s="132">
        <v>0</v>
      </c>
    </row>
    <row r="35" spans="1:5" x14ac:dyDescent="0.2">
      <c r="A35" s="33">
        <v>1247</v>
      </c>
      <c r="B35" s="29" t="s">
        <v>245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246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248</v>
      </c>
      <c r="C37" s="135">
        <f>SUM(C38:C42)</f>
        <v>4489.2</v>
      </c>
      <c r="D37" s="135">
        <f>SUM(D38:D42)</f>
        <v>4489.2</v>
      </c>
      <c r="E37" s="134"/>
    </row>
    <row r="38" spans="1:5" x14ac:dyDescent="0.2">
      <c r="A38" s="33">
        <v>1251</v>
      </c>
      <c r="B38" s="29" t="s">
        <v>249</v>
      </c>
      <c r="C38" s="34">
        <v>4489.2</v>
      </c>
      <c r="D38" s="132">
        <v>4489.2</v>
      </c>
    </row>
    <row r="39" spans="1:5" x14ac:dyDescent="0.2">
      <c r="A39" s="33">
        <v>1252</v>
      </c>
      <c r="B39" s="29" t="s">
        <v>250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251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252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253</v>
      </c>
      <c r="C42" s="34">
        <v>0</v>
      </c>
      <c r="D42" s="132">
        <v>0</v>
      </c>
    </row>
    <row r="43" spans="1:5" x14ac:dyDescent="0.2">
      <c r="B43" s="136" t="s">
        <v>640</v>
      </c>
      <c r="C43" s="135">
        <f>C20+C28+C37</f>
        <v>70119.180000000008</v>
      </c>
      <c r="D43" s="135">
        <f>D20+D28+D37</f>
        <v>70119.180000000008</v>
      </c>
    </row>
    <row r="44" spans="1:5" s="130" customFormat="1" x14ac:dyDescent="0.2"/>
    <row r="45" spans="1:5" x14ac:dyDescent="0.2">
      <c r="A45" s="31" t="s">
        <v>186</v>
      </c>
      <c r="B45" s="31"/>
      <c r="C45" s="31"/>
      <c r="D45" s="31"/>
      <c r="E45" s="31"/>
    </row>
    <row r="46" spans="1:5" x14ac:dyDescent="0.2">
      <c r="A46" s="32" t="s">
        <v>146</v>
      </c>
      <c r="B46" s="32" t="s">
        <v>661</v>
      </c>
      <c r="C46" s="129">
        <v>2022</v>
      </c>
      <c r="D46" s="129">
        <v>2021</v>
      </c>
      <c r="E46" s="32"/>
    </row>
    <row r="47" spans="1:5" s="130" customFormat="1" x14ac:dyDescent="0.2">
      <c r="A47" s="133">
        <v>3210</v>
      </c>
      <c r="B47" s="134" t="s">
        <v>641</v>
      </c>
      <c r="C47" s="135">
        <v>447416.13</v>
      </c>
      <c r="D47" s="135">
        <v>-44645.16</v>
      </c>
    </row>
    <row r="48" spans="1:5" x14ac:dyDescent="0.2">
      <c r="A48" s="131"/>
      <c r="B48" s="136" t="s">
        <v>629</v>
      </c>
      <c r="C48" s="135">
        <f>C51+C63+C95+C98+C49</f>
        <v>396342.18</v>
      </c>
      <c r="D48" s="135">
        <f>D51+D63+D95+D98+D49</f>
        <v>0</v>
      </c>
    </row>
    <row r="49" spans="1:4" s="130" customFormat="1" x14ac:dyDescent="0.2">
      <c r="A49" s="153">
        <v>5100</v>
      </c>
      <c r="B49" s="154" t="s">
        <v>361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662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426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630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428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631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431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632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434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633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633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634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438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439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440</v>
      </c>
      <c r="C63" s="135">
        <f>C64+C73+C76+C82+C84+C86</f>
        <v>396342.18</v>
      </c>
      <c r="D63" s="135">
        <f>D64+D73+D76+D82+D84+D86</f>
        <v>0</v>
      </c>
    </row>
    <row r="64" spans="1:4" x14ac:dyDescent="0.2">
      <c r="A64" s="33">
        <v>5510</v>
      </c>
      <c r="B64" s="29" t="s">
        <v>441</v>
      </c>
      <c r="C64" s="34">
        <f>SUM(C65:C72)</f>
        <v>396342.18</v>
      </c>
      <c r="D64" s="34">
        <f>SUM(D65:D72)</f>
        <v>0</v>
      </c>
    </row>
    <row r="65" spans="1:4" x14ac:dyDescent="0.2">
      <c r="A65" s="33">
        <v>5511</v>
      </c>
      <c r="B65" s="29" t="s">
        <v>442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443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444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445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446</v>
      </c>
      <c r="C69" s="34">
        <v>385905.16</v>
      </c>
      <c r="D69" s="34">
        <v>0</v>
      </c>
    </row>
    <row r="70" spans="1:4" x14ac:dyDescent="0.2">
      <c r="A70" s="33">
        <v>5516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448</v>
      </c>
      <c r="C71" s="34">
        <v>10437.02</v>
      </c>
      <c r="D71" s="34">
        <v>0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449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450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451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452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453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454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455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456</v>
      </c>
      <c r="C81" s="34">
        <v>0</v>
      </c>
      <c r="D81" s="34">
        <v>0</v>
      </c>
    </row>
    <row r="82" spans="1:4" x14ac:dyDescent="0.2">
      <c r="A82" s="33">
        <v>5540</v>
      </c>
      <c r="B82" s="29" t="s">
        <v>457</v>
      </c>
      <c r="C82" s="34">
        <f>SUM(C83)</f>
        <v>0</v>
      </c>
      <c r="D82" s="34">
        <f>SUM(D83)</f>
        <v>0</v>
      </c>
    </row>
    <row r="83" spans="1:4" x14ac:dyDescent="0.2">
      <c r="A83" s="33">
        <v>5541</v>
      </c>
      <c r="B83" s="29" t="s">
        <v>457</v>
      </c>
      <c r="C83" s="34">
        <v>0</v>
      </c>
      <c r="D83" s="34">
        <v>0</v>
      </c>
    </row>
    <row r="84" spans="1:4" x14ac:dyDescent="0.2">
      <c r="A84" s="33">
        <v>5550</v>
      </c>
      <c r="B84" s="29" t="s">
        <v>458</v>
      </c>
      <c r="C84" s="34">
        <f>SUM(C85)</f>
        <v>0</v>
      </c>
      <c r="D84" s="34">
        <f>SUM(D85)</f>
        <v>0</v>
      </c>
    </row>
    <row r="85" spans="1:4" x14ac:dyDescent="0.2">
      <c r="A85" s="33">
        <v>5551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5590</v>
      </c>
      <c r="B86" s="29" t="s">
        <v>459</v>
      </c>
      <c r="C86" s="34">
        <f>SUM(C87:C94)</f>
        <v>0</v>
      </c>
      <c r="D86" s="34">
        <f>SUM(D87:D94)</f>
        <v>0</v>
      </c>
    </row>
    <row r="87" spans="1:4" x14ac:dyDescent="0.2">
      <c r="A87" s="33">
        <v>5591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5592</v>
      </c>
      <c r="B88" s="29" t="s">
        <v>461</v>
      </c>
      <c r="C88" s="34">
        <v>0</v>
      </c>
      <c r="D88" s="34">
        <v>0</v>
      </c>
    </row>
    <row r="89" spans="1:4" x14ac:dyDescent="0.2">
      <c r="A89" s="33">
        <v>5593</v>
      </c>
      <c r="B89" s="29" t="s">
        <v>462</v>
      </c>
      <c r="C89" s="34">
        <v>0</v>
      </c>
      <c r="D89" s="34">
        <v>0</v>
      </c>
    </row>
    <row r="90" spans="1:4" x14ac:dyDescent="0.2">
      <c r="A90" s="33">
        <v>5594</v>
      </c>
      <c r="B90" s="29" t="s">
        <v>463</v>
      </c>
      <c r="C90" s="34">
        <v>0</v>
      </c>
      <c r="D90" s="34">
        <v>0</v>
      </c>
    </row>
    <row r="91" spans="1:4" x14ac:dyDescent="0.2">
      <c r="A91" s="33">
        <v>5595</v>
      </c>
      <c r="B91" s="29" t="s">
        <v>464</v>
      </c>
      <c r="C91" s="34">
        <v>0</v>
      </c>
      <c r="D91" s="34">
        <v>0</v>
      </c>
    </row>
    <row r="92" spans="1:4" x14ac:dyDescent="0.2">
      <c r="A92" s="33">
        <v>5596</v>
      </c>
      <c r="B92" s="29" t="s">
        <v>357</v>
      </c>
      <c r="C92" s="34">
        <v>0</v>
      </c>
      <c r="D92" s="34">
        <v>0</v>
      </c>
    </row>
    <row r="93" spans="1:4" x14ac:dyDescent="0.2">
      <c r="A93" s="33">
        <v>5597</v>
      </c>
      <c r="B93" s="29" t="s">
        <v>465</v>
      </c>
      <c r="C93" s="34">
        <v>0</v>
      </c>
      <c r="D93" s="34">
        <v>0</v>
      </c>
    </row>
    <row r="94" spans="1:4" x14ac:dyDescent="0.2">
      <c r="A94" s="33">
        <v>5599</v>
      </c>
      <c r="B94" s="29" t="s">
        <v>466</v>
      </c>
      <c r="C94" s="34">
        <v>0</v>
      </c>
      <c r="D94" s="34">
        <v>0</v>
      </c>
    </row>
    <row r="95" spans="1:4" x14ac:dyDescent="0.2">
      <c r="A95" s="133">
        <v>5600</v>
      </c>
      <c r="B95" s="134" t="s">
        <v>79</v>
      </c>
      <c r="C95" s="135">
        <f>C96</f>
        <v>0</v>
      </c>
      <c r="D95" s="135">
        <f>D96</f>
        <v>0</v>
      </c>
    </row>
    <row r="96" spans="1:4" x14ac:dyDescent="0.2">
      <c r="A96" s="33">
        <v>5610</v>
      </c>
      <c r="B96" s="29" t="s">
        <v>467</v>
      </c>
      <c r="C96" s="34">
        <f>C97</f>
        <v>0</v>
      </c>
      <c r="D96" s="34">
        <f>D97</f>
        <v>0</v>
      </c>
    </row>
    <row r="97" spans="1:4" x14ac:dyDescent="0.2">
      <c r="A97" s="33">
        <v>5611</v>
      </c>
      <c r="B97" s="29" t="s">
        <v>468</v>
      </c>
      <c r="C97" s="34">
        <v>0</v>
      </c>
      <c r="D97" s="34">
        <v>0</v>
      </c>
    </row>
    <row r="98" spans="1:4" x14ac:dyDescent="0.2">
      <c r="A98" s="133">
        <v>2110</v>
      </c>
      <c r="B98" s="139" t="s">
        <v>642</v>
      </c>
      <c r="C98" s="135">
        <f>SUM(C99:C103)</f>
        <v>0</v>
      </c>
      <c r="D98" s="135">
        <f>SUM(D99:D103)</f>
        <v>0</v>
      </c>
    </row>
    <row r="99" spans="1:4" x14ac:dyDescent="0.2">
      <c r="A99" s="131">
        <v>2111</v>
      </c>
      <c r="B99" s="130" t="s">
        <v>643</v>
      </c>
      <c r="C99" s="132">
        <v>0</v>
      </c>
      <c r="D99" s="132">
        <v>0</v>
      </c>
    </row>
    <row r="100" spans="1:4" x14ac:dyDescent="0.2">
      <c r="A100" s="131">
        <v>2112</v>
      </c>
      <c r="B100" s="130" t="s">
        <v>644</v>
      </c>
      <c r="C100" s="132">
        <v>0</v>
      </c>
      <c r="D100" s="132">
        <v>0</v>
      </c>
    </row>
    <row r="101" spans="1:4" x14ac:dyDescent="0.2">
      <c r="A101" s="131">
        <v>2112</v>
      </c>
      <c r="B101" s="130" t="s">
        <v>645</v>
      </c>
      <c r="C101" s="132">
        <v>0</v>
      </c>
      <c r="D101" s="132">
        <v>0</v>
      </c>
    </row>
    <row r="102" spans="1:4" x14ac:dyDescent="0.2">
      <c r="A102" s="131">
        <v>2115</v>
      </c>
      <c r="B102" s="130" t="s">
        <v>646</v>
      </c>
      <c r="C102" s="132">
        <v>0</v>
      </c>
      <c r="D102" s="132">
        <v>0</v>
      </c>
    </row>
    <row r="103" spans="1:4" x14ac:dyDescent="0.2">
      <c r="A103" s="131">
        <v>2114</v>
      </c>
      <c r="B103" s="130" t="s">
        <v>647</v>
      </c>
      <c r="C103" s="132">
        <v>0</v>
      </c>
      <c r="D103" s="132">
        <v>0</v>
      </c>
    </row>
    <row r="104" spans="1:4" x14ac:dyDescent="0.2">
      <c r="A104" s="131"/>
      <c r="B104" s="136" t="s">
        <v>648</v>
      </c>
      <c r="C104" s="135">
        <f>+C105</f>
        <v>0</v>
      </c>
      <c r="D104" s="135">
        <f>+D105</f>
        <v>0</v>
      </c>
    </row>
    <row r="105" spans="1:4" s="130" customFormat="1" x14ac:dyDescent="0.2">
      <c r="A105" s="153">
        <v>3100</v>
      </c>
      <c r="B105" s="159" t="s">
        <v>663</v>
      </c>
      <c r="C105" s="160">
        <f>SUM(C106:C109)</f>
        <v>0</v>
      </c>
      <c r="D105" s="160">
        <f>SUM(D106:D109)</f>
        <v>0</v>
      </c>
    </row>
    <row r="106" spans="1:4" s="130" customFormat="1" x14ac:dyDescent="0.2">
      <c r="A106" s="156"/>
      <c r="B106" s="161" t="s">
        <v>664</v>
      </c>
      <c r="C106" s="162">
        <v>0</v>
      </c>
      <c r="D106" s="162">
        <v>0</v>
      </c>
    </row>
    <row r="107" spans="1:4" s="130" customFormat="1" x14ac:dyDescent="0.2">
      <c r="A107" s="156"/>
      <c r="B107" s="161" t="s">
        <v>665</v>
      </c>
      <c r="C107" s="162">
        <v>0</v>
      </c>
      <c r="D107" s="162">
        <v>0</v>
      </c>
    </row>
    <row r="108" spans="1:4" s="130" customFormat="1" x14ac:dyDescent="0.2">
      <c r="A108" s="156"/>
      <c r="B108" s="161" t="s">
        <v>666</v>
      </c>
      <c r="C108" s="162">
        <v>0</v>
      </c>
      <c r="D108" s="162">
        <v>0</v>
      </c>
    </row>
    <row r="109" spans="1:4" s="130" customFormat="1" x14ac:dyDescent="0.2">
      <c r="A109" s="156"/>
      <c r="B109" s="161" t="s">
        <v>667</v>
      </c>
      <c r="C109" s="162">
        <v>0</v>
      </c>
      <c r="D109" s="162">
        <v>0</v>
      </c>
    </row>
    <row r="110" spans="1:4" s="130" customFormat="1" x14ac:dyDescent="0.2">
      <c r="A110" s="156"/>
      <c r="B110" s="164" t="s">
        <v>668</v>
      </c>
      <c r="C110" s="155">
        <f>+C111</f>
        <v>0</v>
      </c>
      <c r="D110" s="155">
        <f>+D111</f>
        <v>0</v>
      </c>
    </row>
    <row r="111" spans="1:4" s="130" customFormat="1" x14ac:dyDescent="0.2">
      <c r="A111" s="153">
        <v>1270</v>
      </c>
      <c r="B111" s="163" t="s">
        <v>254</v>
      </c>
      <c r="C111" s="160">
        <f>+C112</f>
        <v>0</v>
      </c>
      <c r="D111" s="160">
        <f>+D112</f>
        <v>0</v>
      </c>
    </row>
    <row r="112" spans="1:4" s="130" customFormat="1" x14ac:dyDescent="0.2">
      <c r="A112" s="156">
        <v>1273</v>
      </c>
      <c r="B112" s="157" t="s">
        <v>669</v>
      </c>
      <c r="C112" s="162">
        <v>0</v>
      </c>
      <c r="D112" s="162">
        <v>0</v>
      </c>
    </row>
    <row r="113" spans="1:4" s="130" customFormat="1" x14ac:dyDescent="0.2">
      <c r="A113" s="156"/>
      <c r="B113" s="164" t="s">
        <v>670</v>
      </c>
      <c r="C113" s="155">
        <f>+C114+C116</f>
        <v>0</v>
      </c>
      <c r="D113" s="155">
        <f>+D114+D116</f>
        <v>0</v>
      </c>
    </row>
    <row r="114" spans="1:4" s="130" customFormat="1" x14ac:dyDescent="0.2">
      <c r="A114" s="153">
        <v>4300</v>
      </c>
      <c r="B114" s="159" t="s">
        <v>671</v>
      </c>
      <c r="C114" s="160">
        <f>+C115</f>
        <v>0</v>
      </c>
      <c r="D114" s="165">
        <f>+D115</f>
        <v>0</v>
      </c>
    </row>
    <row r="115" spans="1:4" s="130" customFormat="1" x14ac:dyDescent="0.2">
      <c r="A115" s="156">
        <v>4399</v>
      </c>
      <c r="B115" s="161" t="s">
        <v>354</v>
      </c>
      <c r="C115" s="162">
        <v>0</v>
      </c>
      <c r="D115" s="162">
        <v>0</v>
      </c>
    </row>
    <row r="116" spans="1:4" x14ac:dyDescent="0.2">
      <c r="A116" s="133">
        <v>1120</v>
      </c>
      <c r="B116" s="140" t="s">
        <v>649</v>
      </c>
      <c r="C116" s="135">
        <f>SUM(C117:C125)</f>
        <v>0</v>
      </c>
      <c r="D116" s="135">
        <f>SUM(D117:D125)</f>
        <v>0</v>
      </c>
    </row>
    <row r="117" spans="1:4" x14ac:dyDescent="0.2">
      <c r="A117" s="131">
        <v>1124</v>
      </c>
      <c r="B117" s="141" t="s">
        <v>650</v>
      </c>
      <c r="C117" s="142">
        <v>0</v>
      </c>
      <c r="D117" s="132">
        <v>0</v>
      </c>
    </row>
    <row r="118" spans="1:4" x14ac:dyDescent="0.2">
      <c r="A118" s="131">
        <v>1124</v>
      </c>
      <c r="B118" s="141" t="s">
        <v>651</v>
      </c>
      <c r="C118" s="142">
        <v>0</v>
      </c>
      <c r="D118" s="132">
        <v>0</v>
      </c>
    </row>
    <row r="119" spans="1:4" x14ac:dyDescent="0.2">
      <c r="A119" s="131">
        <v>1124</v>
      </c>
      <c r="B119" s="141" t="s">
        <v>652</v>
      </c>
      <c r="C119" s="142">
        <v>0</v>
      </c>
      <c r="D119" s="132">
        <v>0</v>
      </c>
    </row>
    <row r="120" spans="1:4" x14ac:dyDescent="0.2">
      <c r="A120" s="131">
        <v>1124</v>
      </c>
      <c r="B120" s="141" t="s">
        <v>653</v>
      </c>
      <c r="C120" s="142">
        <v>0</v>
      </c>
      <c r="D120" s="132">
        <v>0</v>
      </c>
    </row>
    <row r="121" spans="1:4" x14ac:dyDescent="0.2">
      <c r="A121" s="131">
        <v>1124</v>
      </c>
      <c r="B121" s="141" t="s">
        <v>654</v>
      </c>
      <c r="C121" s="132">
        <v>0</v>
      </c>
      <c r="D121" s="132">
        <v>0</v>
      </c>
    </row>
    <row r="122" spans="1:4" x14ac:dyDescent="0.2">
      <c r="A122" s="131">
        <v>1124</v>
      </c>
      <c r="B122" s="141" t="s">
        <v>655</v>
      </c>
      <c r="C122" s="132">
        <v>0</v>
      </c>
      <c r="D122" s="132">
        <v>0</v>
      </c>
    </row>
    <row r="123" spans="1:4" x14ac:dyDescent="0.2">
      <c r="A123" s="131">
        <v>1122</v>
      </c>
      <c r="B123" s="141" t="s">
        <v>656</v>
      </c>
      <c r="C123" s="132">
        <v>0</v>
      </c>
      <c r="D123" s="132">
        <v>0</v>
      </c>
    </row>
    <row r="124" spans="1:4" x14ac:dyDescent="0.2">
      <c r="A124" s="131">
        <v>1122</v>
      </c>
      <c r="B124" s="141" t="s">
        <v>657</v>
      </c>
      <c r="C124" s="142">
        <v>0</v>
      </c>
      <c r="D124" s="132">
        <v>0</v>
      </c>
    </row>
    <row r="125" spans="1:4" x14ac:dyDescent="0.2">
      <c r="A125" s="131">
        <v>1122</v>
      </c>
      <c r="B125" s="141" t="s">
        <v>658</v>
      </c>
      <c r="C125" s="132">
        <v>0</v>
      </c>
      <c r="D125" s="132">
        <v>0</v>
      </c>
    </row>
    <row r="126" spans="1:4" x14ac:dyDescent="0.2">
      <c r="A126" s="131"/>
      <c r="B126" s="143" t="s">
        <v>659</v>
      </c>
      <c r="C126" s="135">
        <f>C47+C48+C104-C110-C113</f>
        <v>843758.31</v>
      </c>
      <c r="D126" s="135">
        <f>D47+D48+D104-D110-D113</f>
        <v>-44645.16</v>
      </c>
    </row>
    <row r="129" spans="2:4" ht="12.75" x14ac:dyDescent="0.2">
      <c r="B129" s="198" t="s">
        <v>637</v>
      </c>
    </row>
    <row r="131" spans="2:4" x14ac:dyDescent="0.2">
      <c r="B131" s="166" t="s">
        <v>674</v>
      </c>
      <c r="C131" s="172" t="s">
        <v>675</v>
      </c>
      <c r="D131" s="172"/>
    </row>
    <row r="132" spans="2:4" x14ac:dyDescent="0.2">
      <c r="B132" s="167" t="s">
        <v>676</v>
      </c>
      <c r="C132" s="168" t="s">
        <v>677</v>
      </c>
      <c r="D132" s="3"/>
    </row>
    <row r="133" spans="2:4" x14ac:dyDescent="0.2">
      <c r="B133" s="166" t="s">
        <v>678</v>
      </c>
      <c r="C133" s="168" t="s">
        <v>679</v>
      </c>
      <c r="D133" s="3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131:D131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151</v>
      </c>
    </row>
    <row r="7" spans="1:2" ht="14.1" customHeight="1" x14ac:dyDescent="0.2">
      <c r="B7" s="102" t="s">
        <v>152</v>
      </c>
    </row>
    <row r="8" spans="1:2" ht="14.1" customHeight="1" x14ac:dyDescent="0.2"/>
    <row r="9" spans="1:2" x14ac:dyDescent="0.2">
      <c r="A9" s="112" t="s">
        <v>29</v>
      </c>
      <c r="B9" s="104" t="s">
        <v>597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195</v>
      </c>
    </row>
    <row r="12" spans="1:2" ht="15" customHeight="1" x14ac:dyDescent="0.2"/>
    <row r="13" spans="1:2" x14ac:dyDescent="0.2">
      <c r="A13" s="112" t="s">
        <v>76</v>
      </c>
      <c r="B13" s="102" t="s">
        <v>598</v>
      </c>
    </row>
    <row r="14" spans="1:2" ht="15" customHeight="1" x14ac:dyDescent="0.2">
      <c r="B14" s="102" t="s">
        <v>599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2019-02-13T21:19:08Z</cp:lastPrinted>
  <dcterms:created xsi:type="dcterms:W3CDTF">2012-12-11T20:36:24Z</dcterms:created>
  <dcterms:modified xsi:type="dcterms:W3CDTF">2023-01-24T20:25:00Z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